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850" windowHeight="91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U29" i="1" l="1"/>
  <c r="T29" i="1"/>
  <c r="U28" i="1"/>
  <c r="T28" i="1"/>
  <c r="U27" i="1"/>
  <c r="T27" i="1"/>
  <c r="U26" i="1"/>
  <c r="T26" i="1"/>
  <c r="U25" i="1"/>
  <c r="T25" i="1"/>
  <c r="U24" i="1"/>
  <c r="T24" i="1"/>
  <c r="T19" i="1"/>
  <c r="Q78" i="1"/>
  <c r="O78" i="1"/>
  <c r="U166" i="1" l="1"/>
  <c r="T166" i="1"/>
  <c r="T173" i="1" l="1"/>
  <c r="T137" i="1" l="1"/>
  <c r="T160" i="1" l="1"/>
  <c r="U160" i="1"/>
  <c r="T157" i="1"/>
  <c r="U157" i="1"/>
  <c r="T151" i="1"/>
  <c r="U151" i="1"/>
  <c r="T148" i="1"/>
  <c r="U148" i="1"/>
  <c r="T142" i="1"/>
  <c r="U142" i="1"/>
  <c r="D140" i="1"/>
  <c r="Q157" i="1"/>
  <c r="Q140" i="1" s="1"/>
  <c r="O157" i="1"/>
  <c r="O140" i="1" s="1"/>
  <c r="L157" i="1"/>
  <c r="L140" i="1" s="1"/>
  <c r="J157" i="1"/>
  <c r="I157" i="1"/>
  <c r="I140" i="1" s="1"/>
  <c r="F157" i="1"/>
  <c r="F140" i="1" s="1"/>
  <c r="D157" i="1"/>
  <c r="J140" i="1" l="1"/>
  <c r="U103" i="1"/>
  <c r="D81" i="1"/>
  <c r="I96" i="1"/>
  <c r="F96" i="1"/>
  <c r="D96" i="1"/>
  <c r="T130" i="1"/>
  <c r="U130" i="1"/>
  <c r="U80" i="1"/>
  <c r="T80" i="1"/>
  <c r="T83" i="1"/>
  <c r="U32" i="1" l="1"/>
  <c r="T32" i="1"/>
  <c r="Q167" i="1" l="1"/>
  <c r="O167" i="1"/>
  <c r="L167" i="1"/>
  <c r="L16" i="1" s="1"/>
  <c r="J167" i="1"/>
  <c r="J16" i="1" s="1"/>
  <c r="I167" i="1"/>
  <c r="I16" i="1" s="1"/>
  <c r="F167" i="1"/>
  <c r="F16" i="1" s="1"/>
  <c r="D167" i="1"/>
  <c r="D16" i="1" s="1"/>
  <c r="Q166" i="1"/>
  <c r="O166" i="1"/>
  <c r="L166" i="1"/>
  <c r="J166" i="1"/>
  <c r="I166" i="1"/>
  <c r="F166" i="1"/>
  <c r="D166" i="1"/>
  <c r="Q165" i="1"/>
  <c r="O165" i="1"/>
  <c r="L165" i="1"/>
  <c r="J165" i="1"/>
  <c r="I165" i="1"/>
  <c r="F165" i="1"/>
  <c r="D165" i="1"/>
  <c r="Q173" i="1"/>
  <c r="O173" i="1"/>
  <c r="L173" i="1"/>
  <c r="J173" i="1"/>
  <c r="I173" i="1"/>
  <c r="F173" i="1"/>
  <c r="D173" i="1"/>
  <c r="Q169" i="1"/>
  <c r="O169" i="1"/>
  <c r="L169" i="1"/>
  <c r="J169" i="1"/>
  <c r="I169" i="1"/>
  <c r="F169" i="1"/>
  <c r="D169" i="1"/>
  <c r="Q160" i="1"/>
  <c r="Q136" i="1" s="1"/>
  <c r="O160" i="1"/>
  <c r="O136" i="1" s="1"/>
  <c r="L160" i="1"/>
  <c r="L136" i="1" s="1"/>
  <c r="J160" i="1"/>
  <c r="J136" i="1" s="1"/>
  <c r="I160" i="1"/>
  <c r="I136" i="1" s="1"/>
  <c r="F160" i="1"/>
  <c r="F136" i="1" s="1"/>
  <c r="D160" i="1"/>
  <c r="D136" i="1" s="1"/>
  <c r="Q151" i="1"/>
  <c r="Q139" i="1" s="1"/>
  <c r="O151" i="1"/>
  <c r="O139" i="1" s="1"/>
  <c r="L151" i="1"/>
  <c r="L139" i="1" s="1"/>
  <c r="J151" i="1"/>
  <c r="J139" i="1" s="1"/>
  <c r="I151" i="1"/>
  <c r="I139" i="1" s="1"/>
  <c r="F151" i="1"/>
  <c r="F139" i="1" s="1"/>
  <c r="D151" i="1"/>
  <c r="D139" i="1" s="1"/>
  <c r="Q148" i="1"/>
  <c r="Q138" i="1" s="1"/>
  <c r="O148" i="1"/>
  <c r="O138" i="1" s="1"/>
  <c r="L148" i="1"/>
  <c r="L138" i="1" s="1"/>
  <c r="J148" i="1"/>
  <c r="J138" i="1" s="1"/>
  <c r="I148" i="1"/>
  <c r="I138" i="1" s="1"/>
  <c r="F148" i="1"/>
  <c r="F138" i="1" s="1"/>
  <c r="D148" i="1"/>
  <c r="D138" i="1" s="1"/>
  <c r="Q145" i="1"/>
  <c r="Q137" i="1" s="1"/>
  <c r="O145" i="1"/>
  <c r="O137" i="1" s="1"/>
  <c r="L145" i="1"/>
  <c r="L137" i="1" s="1"/>
  <c r="J145" i="1"/>
  <c r="J137" i="1" s="1"/>
  <c r="I145" i="1"/>
  <c r="I137" i="1" s="1"/>
  <c r="F145" i="1"/>
  <c r="F137" i="1" s="1"/>
  <c r="D145" i="1"/>
  <c r="D137" i="1" s="1"/>
  <c r="Q142" i="1"/>
  <c r="Q135" i="1" s="1"/>
  <c r="Q133" i="1" s="1"/>
  <c r="O142" i="1"/>
  <c r="O135" i="1" s="1"/>
  <c r="L142" i="1"/>
  <c r="L135" i="1" s="1"/>
  <c r="L133" i="1" s="1"/>
  <c r="J142" i="1"/>
  <c r="J135" i="1" s="1"/>
  <c r="I142" i="1"/>
  <c r="I135" i="1" s="1"/>
  <c r="I133" i="1" s="1"/>
  <c r="F142" i="1"/>
  <c r="F135" i="1" s="1"/>
  <c r="D142" i="1"/>
  <c r="D135" i="1" s="1"/>
  <c r="D133" i="1" s="1"/>
  <c r="Q130" i="1"/>
  <c r="O130" i="1"/>
  <c r="L130" i="1"/>
  <c r="J130" i="1"/>
  <c r="I130" i="1"/>
  <c r="F130" i="1"/>
  <c r="D130" i="1"/>
  <c r="Q124" i="1"/>
  <c r="Q101" i="1" s="1"/>
  <c r="O124" i="1"/>
  <c r="O101" i="1" s="1"/>
  <c r="L124" i="1"/>
  <c r="L101" i="1" s="1"/>
  <c r="J124" i="1"/>
  <c r="J101" i="1" s="1"/>
  <c r="I124" i="1"/>
  <c r="I101" i="1" s="1"/>
  <c r="F124" i="1"/>
  <c r="F101" i="1" s="1"/>
  <c r="D124" i="1"/>
  <c r="D101" i="1" s="1"/>
  <c r="Q121" i="1"/>
  <c r="Q100" i="1" s="1"/>
  <c r="O121" i="1"/>
  <c r="O100" i="1" s="1"/>
  <c r="L121" i="1"/>
  <c r="L100" i="1" s="1"/>
  <c r="J121" i="1"/>
  <c r="J100" i="1" s="1"/>
  <c r="I121" i="1"/>
  <c r="I100" i="1" s="1"/>
  <c r="F121" i="1"/>
  <c r="F100" i="1" s="1"/>
  <c r="D121" i="1"/>
  <c r="D100" i="1" s="1"/>
  <c r="Q118" i="1"/>
  <c r="O118" i="1"/>
  <c r="L118" i="1"/>
  <c r="J118" i="1"/>
  <c r="I118" i="1"/>
  <c r="F118" i="1"/>
  <c r="D118" i="1"/>
  <c r="Q112" i="1"/>
  <c r="Q99" i="1" s="1"/>
  <c r="O112" i="1"/>
  <c r="O99" i="1" s="1"/>
  <c r="L112" i="1"/>
  <c r="L99" i="1" s="1"/>
  <c r="J112" i="1"/>
  <c r="J99" i="1" s="1"/>
  <c r="I112" i="1"/>
  <c r="I99" i="1" s="1"/>
  <c r="F112" i="1"/>
  <c r="F99" i="1" s="1"/>
  <c r="D112" i="1"/>
  <c r="D99" i="1" s="1"/>
  <c r="Q109" i="1"/>
  <c r="Q98" i="1" s="1"/>
  <c r="O109" i="1"/>
  <c r="O98" i="1" s="1"/>
  <c r="L109" i="1"/>
  <c r="L98" i="1" s="1"/>
  <c r="J109" i="1"/>
  <c r="J98" i="1" s="1"/>
  <c r="I109" i="1"/>
  <c r="I98" i="1" s="1"/>
  <c r="F109" i="1"/>
  <c r="F98" i="1" s="1"/>
  <c r="D109" i="1"/>
  <c r="D98" i="1" s="1"/>
  <c r="Q106" i="1"/>
  <c r="O106" i="1"/>
  <c r="L106" i="1"/>
  <c r="J106" i="1"/>
  <c r="I106" i="1"/>
  <c r="F106" i="1"/>
  <c r="D106" i="1"/>
  <c r="Q103" i="1"/>
  <c r="Q96" i="1" s="1"/>
  <c r="O103" i="1"/>
  <c r="O96" i="1" s="1"/>
  <c r="L103" i="1"/>
  <c r="L96" i="1" s="1"/>
  <c r="J103" i="1"/>
  <c r="J96" i="1" s="1"/>
  <c r="I103" i="1"/>
  <c r="F103" i="1"/>
  <c r="D103" i="1"/>
  <c r="Q83" i="1"/>
  <c r="Q81" i="1" s="1"/>
  <c r="Q80" i="1" s="1"/>
  <c r="O83" i="1"/>
  <c r="O81" i="1" s="1"/>
  <c r="O80" i="1" s="1"/>
  <c r="L83" i="1"/>
  <c r="L81" i="1" s="1"/>
  <c r="L80" i="1" s="1"/>
  <c r="J83" i="1"/>
  <c r="J81" i="1" s="1"/>
  <c r="J80" i="1" s="1"/>
  <c r="I83" i="1"/>
  <c r="I81" i="1" s="1"/>
  <c r="I80" i="1" s="1"/>
  <c r="F83" i="1"/>
  <c r="F81" i="1" s="1"/>
  <c r="F80" i="1" s="1"/>
  <c r="D83" i="1"/>
  <c r="D80" i="1" s="1"/>
  <c r="Q77" i="1"/>
  <c r="O77" i="1"/>
  <c r="L77" i="1"/>
  <c r="J77" i="1"/>
  <c r="I77" i="1"/>
  <c r="F77" i="1"/>
  <c r="D77" i="1"/>
  <c r="Q74" i="1"/>
  <c r="O74" i="1"/>
  <c r="L74" i="1"/>
  <c r="J74" i="1"/>
  <c r="I74" i="1"/>
  <c r="F74" i="1"/>
  <c r="F29" i="1" s="1"/>
  <c r="D74" i="1"/>
  <c r="Q71" i="1"/>
  <c r="O71" i="1"/>
  <c r="L71" i="1"/>
  <c r="J71" i="1"/>
  <c r="I71" i="1"/>
  <c r="F71" i="1"/>
  <c r="D71" i="1"/>
  <c r="Q68" i="1"/>
  <c r="O68" i="1"/>
  <c r="L68" i="1"/>
  <c r="J68" i="1"/>
  <c r="I68" i="1"/>
  <c r="F68" i="1"/>
  <c r="D68" i="1"/>
  <c r="Q65" i="1"/>
  <c r="O65" i="1"/>
  <c r="L65" i="1"/>
  <c r="J65" i="1"/>
  <c r="I65" i="1"/>
  <c r="F65" i="1"/>
  <c r="D65" i="1"/>
  <c r="Q62" i="1"/>
  <c r="O62" i="1"/>
  <c r="L62" i="1"/>
  <c r="J62" i="1"/>
  <c r="I62" i="1"/>
  <c r="F62" i="1"/>
  <c r="D62" i="1"/>
  <c r="Q59" i="1"/>
  <c r="Q24" i="1" s="1"/>
  <c r="O59" i="1"/>
  <c r="O24" i="1" s="1"/>
  <c r="L59" i="1"/>
  <c r="J59" i="1"/>
  <c r="I59" i="1"/>
  <c r="F59" i="1"/>
  <c r="D59" i="1"/>
  <c r="Q56" i="1"/>
  <c r="O56" i="1"/>
  <c r="L56" i="1"/>
  <c r="J56" i="1"/>
  <c r="I56" i="1"/>
  <c r="F56" i="1"/>
  <c r="D56" i="1"/>
  <c r="Q53" i="1"/>
  <c r="O53" i="1"/>
  <c r="L53" i="1"/>
  <c r="J53" i="1"/>
  <c r="I53" i="1"/>
  <c r="F53" i="1"/>
  <c r="D53" i="1"/>
  <c r="Q50" i="1"/>
  <c r="O50" i="1"/>
  <c r="L50" i="1"/>
  <c r="J50" i="1"/>
  <c r="I50" i="1"/>
  <c r="F50" i="1"/>
  <c r="D50" i="1"/>
  <c r="Q47" i="1"/>
  <c r="O47" i="1"/>
  <c r="L47" i="1"/>
  <c r="J47" i="1"/>
  <c r="I47" i="1"/>
  <c r="F47" i="1"/>
  <c r="D47" i="1"/>
  <c r="Q44" i="1"/>
  <c r="O44" i="1"/>
  <c r="L44" i="1"/>
  <c r="J44" i="1"/>
  <c r="I44" i="1"/>
  <c r="F44" i="1"/>
  <c r="D44" i="1"/>
  <c r="Q41" i="1"/>
  <c r="O41" i="1"/>
  <c r="L41" i="1"/>
  <c r="J41" i="1"/>
  <c r="I41" i="1"/>
  <c r="F41" i="1"/>
  <c r="D41" i="1"/>
  <c r="Q38" i="1"/>
  <c r="O38" i="1"/>
  <c r="L38" i="1"/>
  <c r="J38" i="1"/>
  <c r="I38" i="1"/>
  <c r="F38" i="1"/>
  <c r="D38" i="1"/>
  <c r="Q35" i="1"/>
  <c r="O35" i="1"/>
  <c r="L35" i="1"/>
  <c r="J35" i="1"/>
  <c r="I35" i="1"/>
  <c r="F35" i="1"/>
  <c r="D35" i="1"/>
  <c r="Q32" i="1"/>
  <c r="O32" i="1"/>
  <c r="L32" i="1"/>
  <c r="J32" i="1"/>
  <c r="I32" i="1"/>
  <c r="F32" i="1"/>
  <c r="D32" i="1"/>
  <c r="D19" i="1" s="1"/>
  <c r="Q193" i="1"/>
  <c r="O193" i="1"/>
  <c r="L193" i="1"/>
  <c r="J193" i="1"/>
  <c r="I193" i="1"/>
  <c r="F193" i="1"/>
  <c r="D193" i="1"/>
  <c r="Q180" i="1"/>
  <c r="O180" i="1"/>
  <c r="L180" i="1"/>
  <c r="J180" i="1"/>
  <c r="I180" i="1"/>
  <c r="F180" i="1"/>
  <c r="D180" i="1"/>
  <c r="Q195" i="1"/>
  <c r="O195" i="1"/>
  <c r="L195" i="1"/>
  <c r="J195" i="1"/>
  <c r="I195" i="1"/>
  <c r="F195" i="1"/>
  <c r="D195" i="1"/>
  <c r="F28" i="1"/>
  <c r="F27" i="1"/>
  <c r="F26" i="1"/>
  <c r="F25" i="1"/>
  <c r="F24" i="1"/>
  <c r="F30" i="1"/>
  <c r="Q30" i="1"/>
  <c r="O30" i="1"/>
  <c r="L30" i="1"/>
  <c r="J30" i="1"/>
  <c r="I30" i="1"/>
  <c r="D30" i="1"/>
  <c r="Q29" i="1"/>
  <c r="O29" i="1"/>
  <c r="L29" i="1"/>
  <c r="J29" i="1"/>
  <c r="I29" i="1"/>
  <c r="D29" i="1"/>
  <c r="Q28" i="1"/>
  <c r="O28" i="1"/>
  <c r="L28" i="1"/>
  <c r="J28" i="1"/>
  <c r="I28" i="1"/>
  <c r="D28" i="1"/>
  <c r="Q27" i="1"/>
  <c r="O27" i="1"/>
  <c r="L27" i="1"/>
  <c r="J27" i="1"/>
  <c r="I27" i="1"/>
  <c r="D27" i="1"/>
  <c r="Q26" i="1"/>
  <c r="O26" i="1"/>
  <c r="L26" i="1"/>
  <c r="J26" i="1"/>
  <c r="D26" i="1"/>
  <c r="Q25" i="1"/>
  <c r="O25" i="1"/>
  <c r="L25" i="1"/>
  <c r="J25" i="1"/>
  <c r="I25" i="1"/>
  <c r="D25" i="1"/>
  <c r="L24" i="1"/>
  <c r="J24" i="1"/>
  <c r="I24" i="1"/>
  <c r="D24" i="1"/>
  <c r="Q23" i="1"/>
  <c r="O23" i="1"/>
  <c r="L23" i="1"/>
  <c r="J23" i="1"/>
  <c r="I23" i="1"/>
  <c r="F23" i="1"/>
  <c r="D23" i="1"/>
  <c r="Q22" i="1"/>
  <c r="O22" i="1"/>
  <c r="L22" i="1"/>
  <c r="J22" i="1"/>
  <c r="I22" i="1"/>
  <c r="F22" i="1"/>
  <c r="D22" i="1"/>
  <c r="Q21" i="1"/>
  <c r="O21" i="1"/>
  <c r="L21" i="1"/>
  <c r="J21" i="1"/>
  <c r="I21" i="1"/>
  <c r="F21" i="1"/>
  <c r="D21" i="1"/>
  <c r="Q20" i="1"/>
  <c r="O20" i="1"/>
  <c r="L20" i="1"/>
  <c r="J20" i="1"/>
  <c r="I20" i="1"/>
  <c r="D20" i="1"/>
  <c r="Q97" i="1" l="1"/>
  <c r="Q95" i="1" s="1"/>
  <c r="O97" i="1"/>
  <c r="I97" i="1"/>
  <c r="F97" i="1"/>
  <c r="D97" i="1"/>
  <c r="Q179" i="1"/>
  <c r="O179" i="1"/>
  <c r="L179" i="1"/>
  <c r="J179" i="1"/>
  <c r="I179" i="1"/>
  <c r="F179" i="1"/>
  <c r="D179" i="1"/>
  <c r="Q16" i="1"/>
  <c r="Q163" i="1"/>
  <c r="O16" i="1"/>
  <c r="O163" i="1"/>
  <c r="L163" i="1"/>
  <c r="J163" i="1"/>
  <c r="I163" i="1"/>
  <c r="F163" i="1"/>
  <c r="D163" i="1"/>
  <c r="O95" i="1"/>
  <c r="F133" i="1"/>
  <c r="J133" i="1"/>
  <c r="O133" i="1"/>
  <c r="L95" i="1"/>
  <c r="J95" i="1"/>
  <c r="I95" i="1"/>
  <c r="F95" i="1"/>
  <c r="D95" i="1"/>
  <c r="F20" i="1"/>
  <c r="U75" i="1"/>
  <c r="U74" i="1" s="1"/>
  <c r="T75" i="1"/>
  <c r="T74" i="1"/>
  <c r="U72" i="1"/>
  <c r="U71" i="1" s="1"/>
  <c r="T72" i="1"/>
  <c r="T71" i="1" s="1"/>
  <c r="T78" i="1"/>
  <c r="T77" i="1" s="1"/>
  <c r="U78" i="1"/>
  <c r="U77" i="1" s="1"/>
  <c r="U163" i="1" l="1"/>
  <c r="T163" i="1"/>
  <c r="U173" i="1"/>
  <c r="U83" i="1" l="1"/>
  <c r="U69" i="1" l="1"/>
  <c r="U68" i="1" s="1"/>
  <c r="T69" i="1"/>
  <c r="T68" i="1" s="1"/>
  <c r="U107" i="1" l="1"/>
  <c r="T87" i="1" l="1"/>
  <c r="U87" i="1"/>
  <c r="U197" i="1" l="1"/>
  <c r="U193" i="1"/>
  <c r="U192" i="1"/>
  <c r="U189" i="1"/>
  <c r="U186" i="1"/>
  <c r="U183" i="1"/>
  <c r="U177" i="1"/>
  <c r="U171" i="1"/>
  <c r="U170" i="1"/>
  <c r="U155" i="1"/>
  <c r="U146" i="1"/>
  <c r="U128" i="1"/>
  <c r="U125" i="1"/>
  <c r="U122" i="1"/>
  <c r="U119" i="1"/>
  <c r="U116" i="1"/>
  <c r="U113" i="1"/>
  <c r="U110" i="1"/>
  <c r="U93" i="1"/>
  <c r="U92" i="1"/>
  <c r="U90" i="1"/>
  <c r="U66" i="1"/>
  <c r="U63" i="1"/>
  <c r="U60" i="1"/>
  <c r="U57" i="1"/>
  <c r="U54" i="1"/>
  <c r="U51" i="1"/>
  <c r="U48" i="1"/>
  <c r="U45" i="1"/>
  <c r="U42" i="1"/>
  <c r="U39" i="1"/>
  <c r="U36" i="1"/>
  <c r="T197" i="1"/>
  <c r="T193" i="1"/>
  <c r="T192" i="1"/>
  <c r="T189" i="1"/>
  <c r="T186" i="1"/>
  <c r="T183" i="1"/>
  <c r="T177" i="1"/>
  <c r="T171" i="1"/>
  <c r="T170" i="1"/>
  <c r="T155" i="1"/>
  <c r="T146" i="1"/>
  <c r="T128" i="1"/>
  <c r="T125" i="1"/>
  <c r="T122" i="1"/>
  <c r="T119" i="1"/>
  <c r="T116" i="1"/>
  <c r="T113" i="1"/>
  <c r="T110" i="1"/>
  <c r="T107" i="1"/>
  <c r="T104" i="1"/>
  <c r="T93" i="1"/>
  <c r="T66" i="1"/>
  <c r="T60" i="1"/>
  <c r="T57" i="1"/>
  <c r="T51" i="1"/>
  <c r="T48" i="1"/>
  <c r="T45" i="1"/>
  <c r="T44" i="1"/>
  <c r="T42" i="1"/>
  <c r="T39" i="1"/>
  <c r="T36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T169" i="1" l="1"/>
  <c r="T179" i="1"/>
  <c r="U185" i="1"/>
  <c r="U188" i="1"/>
  <c r="U191" i="1"/>
  <c r="T195" i="1"/>
  <c r="T176" i="1"/>
  <c r="T182" i="1"/>
  <c r="T185" i="1"/>
  <c r="T188" i="1"/>
  <c r="T191" i="1"/>
  <c r="U176" i="1"/>
  <c r="U169" i="1"/>
  <c r="U195" i="1"/>
  <c r="U179" i="1"/>
  <c r="U182" i="1"/>
  <c r="U165" i="1" l="1"/>
  <c r="T165" i="1"/>
  <c r="S154" i="1" l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U145" i="1" l="1"/>
  <c r="T145" i="1"/>
  <c r="U137" i="1"/>
  <c r="T154" i="1"/>
  <c r="U154" i="1"/>
  <c r="T133" i="1" l="1"/>
  <c r="U133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T100" i="1" l="1"/>
  <c r="U127" i="1"/>
  <c r="U101" i="1"/>
  <c r="T101" i="1"/>
  <c r="U99" i="1"/>
  <c r="T99" i="1"/>
  <c r="T127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U124" i="1" l="1"/>
  <c r="T124" i="1"/>
  <c r="U121" i="1"/>
  <c r="T121" i="1"/>
  <c r="U118" i="1"/>
  <c r="T118" i="1"/>
  <c r="U97" i="1"/>
  <c r="U112" i="1"/>
  <c r="T112" i="1"/>
  <c r="U109" i="1"/>
  <c r="T109" i="1"/>
  <c r="U106" i="1"/>
  <c r="T106" i="1"/>
  <c r="T103" i="1"/>
  <c r="U100" i="1"/>
  <c r="U115" i="1"/>
  <c r="T115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T96" i="1" l="1"/>
  <c r="U95" i="1"/>
  <c r="T97" i="1"/>
  <c r="T92" i="1"/>
  <c r="T98" i="1"/>
  <c r="U98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T95" i="1" l="1"/>
  <c r="U89" i="1"/>
  <c r="T90" i="1"/>
  <c r="T89" i="1"/>
  <c r="U86" i="1"/>
  <c r="T86" i="1"/>
  <c r="Q19" i="1"/>
  <c r="O19" i="1"/>
  <c r="L19" i="1"/>
  <c r="F19" i="1"/>
  <c r="Q18" i="1" l="1"/>
  <c r="Q14" i="1" s="1"/>
  <c r="Q15" i="1"/>
  <c r="O15" i="1"/>
  <c r="O18" i="1"/>
  <c r="O14" i="1" s="1"/>
  <c r="L18" i="1"/>
  <c r="L14" i="1" s="1"/>
  <c r="L15" i="1"/>
  <c r="F15" i="1"/>
  <c r="F18" i="1"/>
  <c r="F14" i="1" s="1"/>
  <c r="D18" i="1"/>
  <c r="D14" i="1" s="1"/>
  <c r="D15" i="1"/>
  <c r="U62" i="1"/>
  <c r="T63" i="1"/>
  <c r="T62" i="1"/>
  <c r="U23" i="1"/>
  <c r="U44" i="1"/>
  <c r="T23" i="1"/>
  <c r="U22" i="1"/>
  <c r="U41" i="1"/>
  <c r="T22" i="1"/>
  <c r="T41" i="1"/>
  <c r="U65" i="1"/>
  <c r="T65" i="1"/>
  <c r="U59" i="1"/>
  <c r="U30" i="1"/>
  <c r="U47" i="1"/>
  <c r="T47" i="1"/>
  <c r="U56" i="1"/>
  <c r="T56" i="1"/>
  <c r="U21" i="1"/>
  <c r="U38" i="1"/>
  <c r="T21" i="1"/>
  <c r="T38" i="1"/>
  <c r="U53" i="1"/>
  <c r="T54" i="1"/>
  <c r="T53" i="1"/>
  <c r="U50" i="1"/>
  <c r="T50" i="1"/>
  <c r="J19" i="1"/>
  <c r="I19" i="1"/>
  <c r="U20" i="1"/>
  <c r="U35" i="1"/>
  <c r="T35" i="1"/>
  <c r="T59" i="1"/>
  <c r="J15" i="1" l="1"/>
  <c r="J18" i="1"/>
  <c r="J14" i="1" s="1"/>
  <c r="I18" i="1"/>
  <c r="I14" i="1" s="1"/>
  <c r="I15" i="1"/>
  <c r="T20" i="1"/>
  <c r="T30" i="1"/>
  <c r="T15" i="1" l="1"/>
  <c r="U18" i="1"/>
  <c r="T18" i="1"/>
  <c r="T14" i="1"/>
  <c r="U14" i="1" l="1"/>
</calcChain>
</file>

<file path=xl/sharedStrings.xml><?xml version="1.0" encoding="utf-8"?>
<sst xmlns="http://schemas.openxmlformats.org/spreadsheetml/2006/main" count="296" uniqueCount="105">
  <si>
    <t>Наименование ответственного исполнителя, соисполнителя, участника</t>
  </si>
  <si>
    <t>Срок начала реализации мероприятия</t>
  </si>
  <si>
    <t>Срок окончания реализации мероприятия</t>
  </si>
  <si>
    <t>Объем финансирования государственной программы (тыс. руб.)</t>
  </si>
  <si>
    <t>Запланировано на текущий год</t>
  </si>
  <si>
    <t>Всего</t>
  </si>
  <si>
    <t>в том числе:</t>
  </si>
  <si>
    <t xml:space="preserve">Кассовое исполнение </t>
  </si>
  <si>
    <t>Фактическое исполнение</t>
  </si>
  <si>
    <t>%; кассового исполнения средств окружного бюджета в отчетном периоде по отношению к графе 9</t>
  </si>
  <si>
    <t>федеральный бюджет</t>
  </si>
  <si>
    <t>окружной бюджет</t>
  </si>
  <si>
    <t>местый бюджет</t>
  </si>
  <si>
    <t>иные источники</t>
  </si>
  <si>
    <t>Отчет</t>
  </si>
  <si>
    <t>о реализации мероприятий государственной программы Ненецкого автономного округа</t>
  </si>
  <si>
    <t>(указать наименование государственной программы)</t>
  </si>
  <si>
    <t>Утверждено окружным бюджетом на отчетный период текущего года</t>
  </si>
  <si>
    <t>всего, в том числе:</t>
  </si>
  <si>
    <t>Подпрограмма 1 - Проведение государственной политики в области культуры и искусства</t>
  </si>
  <si>
    <t>ГБУК «Культурно-деловой центр Ненецкого автономного округа»</t>
  </si>
  <si>
    <t>ГБУК «Этнокультурный центр Ненецкого автономного округа»</t>
  </si>
  <si>
    <t>ГБУК «Ненецкий краеведческий музей»</t>
  </si>
  <si>
    <t>ГБУК «Историко-культурный и ландшафтный музей-заповедник «Пустозерск»</t>
  </si>
  <si>
    <t>ГБУК «Ненецкая центральная библиотека им. А. И. Пичкова»</t>
  </si>
  <si>
    <t>Управление культуры НАО</t>
  </si>
  <si>
    <t>2.2. Определение границ территорий и разработка проектов зон охраны объектов культурного наследия "Дом Коткина" (д. Лабожское)</t>
  </si>
  <si>
    <t>2.3. Определение границ территорий и разработка проектов зон охраны объектов культурного наследия "Дом Окладникова А.Ф." (д. Верхняя Пеша)</t>
  </si>
  <si>
    <t>2.13. Изготовление информационных надписей на объект "Здание больницы, где работал Королев А.А."</t>
  </si>
  <si>
    <t xml:space="preserve">Подпрограмма 3 - Сохранение и развитие культуры Ненецкого автономного округа </t>
  </si>
  <si>
    <t>3.5. Региональный фестиваль Народного творчества "Аргиш Надежды"</t>
  </si>
  <si>
    <t>3.9. Участие  окружного профессионального коллектива "Ансамбль народных инструментов "Северянна" в Международном фестивале-конкурсе оркестров и ансамблей народных инструментов в Германии</t>
  </si>
  <si>
    <t>Подпрограмма 4 - Создание условий для развития детей в учреждениях культуры Ненецкого автономного округа</t>
  </si>
  <si>
    <t>4.5. Приобретение оборудования и инвентаря  для занятий  вновь создаваемых хореографических детских  коллективов</t>
  </si>
  <si>
    <t>5.4. Ремонт и реставрация объектов культурного наследия</t>
  </si>
  <si>
    <t>5.6. Реконструкция предметов одежды, быта, старины, церковной утвари</t>
  </si>
  <si>
    <t>5.7. Приобретение оборудования с информационными надписями</t>
  </si>
  <si>
    <t>5.8. Ремонт и реставрация предметов из фонда учреждения</t>
  </si>
  <si>
    <t>5.9. Проведение тематической музейной выставки "Пустозерское городище. Новые материалы исследований"</t>
  </si>
  <si>
    <t>% фактического освоения средств окружного бюджета в отчетном периоде по отношению к кассовому исполнению окружного бюджета</t>
  </si>
  <si>
    <t>Исполнитель: Чупрова Наталья Николаевна</t>
  </si>
  <si>
    <t>Подпрограмма 2 - Сохранение, популяризация и государственная охрана объектов культурного наследия, расположенных на территории Ненецкого автономного округа</t>
  </si>
  <si>
    <t>ГБУ НАО "Дирекция по эксплуатации зданий учреждений культуры"</t>
  </si>
  <si>
    <t>КУ НАО "Туристический культурный центр"</t>
  </si>
  <si>
    <t>ГБУК "Дом культуры г. Нарьян-Мара"</t>
  </si>
  <si>
    <t>Государственные казенные учреждения культуры культурно-досугового типа</t>
  </si>
  <si>
    <t>Государственные казенные учреждения культуры библиотечного типа</t>
  </si>
  <si>
    <t>Государственные бюджетные учреждения культуры</t>
  </si>
  <si>
    <t>1.2. Организация и проведение культурно-досуговых мероприятий Государственным бюджетным учреждением культуры "Культурно-деловой центр Ненецкого автономного округа"</t>
  </si>
  <si>
    <t>1.3. Организация деятельности клубных формирований Государственного бюджетного учреждения культуры "Культурно-деловой центр Ненецкого автономного округа"</t>
  </si>
  <si>
    <t>1.4. Организация и проведение выставок Государственным бюджетным учреждением культуры "Культурно-деловой центр Ненецкого автономного округа"</t>
  </si>
  <si>
    <t>1.5. Организация и проведение культурно-досуговых мероприятий Государственным бюджетным учреждением культуры "Этнокультурный центр Ненецкого автономного округа"</t>
  </si>
  <si>
    <t>ГБУК "Этнокультурный центр Ненецкого автономного округа"</t>
  </si>
  <si>
    <t>1.6.Организация деятельности клубных формирований Государственного бюджетного учреждения культуры "Этнокультурный центр Ненецкого автономного округа"</t>
  </si>
  <si>
    <t>1.7. Методическое обеспечение в сфере традиционной культуры и народного творчества, культурно-досуговой деятельности</t>
  </si>
  <si>
    <t>1.8. Обеспечение оптимальных условий сохранения, изучения и публичного представления культурных ценностей (доступа к культурным ценностям), хранящихся в Государственном бюджетном учреждении культуры "Ненецкий краеведческий музей"</t>
  </si>
  <si>
    <t>ГБУК "Ненецкий краеведческий музей"</t>
  </si>
  <si>
    <t>1.9.Обеспечение оптимальных условий сохранения, изучения и публичного представления культурных ценностей (доступа к культурным ценностям), хранящихся в Государственном бюджетном учреждении культуры "Историко-культурный и ландшафтный музей-заповедник "Пустозерск"</t>
  </si>
  <si>
    <t>ГБУК "Историко-культурный и ландшафтный музей-заповедник "Пустозерск"</t>
  </si>
  <si>
    <t>1.10.Библиотечное, библиографическое и информационное обслуживание пользователей Государственного бюджетного учреждения культуры "Ненецкая центральная библиотека им. А.И.Пичкова"</t>
  </si>
  <si>
    <t>1.11. Инженерно-техническое и административно-хозяйственное обслуживание учреждений культуры</t>
  </si>
  <si>
    <t>1.12. Реализация государственной политики в сфере туризма</t>
  </si>
  <si>
    <t>1.13. Организация библиотечного обслуживания и создание условий для организации досуга и обеспечения жителей городского округа услугами организаций культуры</t>
  </si>
  <si>
    <t>1.14. Создание условий для организации досуга и обеспечение жителей поселений услугами организаций культуры</t>
  </si>
  <si>
    <t>1.15. Организация библиотечного обслуживания населения поселений, комплектование и обеспечение сохранности библиотечных фондов</t>
  </si>
  <si>
    <t>1.16. Приобретение основных средств государственными бюджетными учреждениями культуры</t>
  </si>
  <si>
    <t>2.1. Основное мероприятие 1 "Сохранение, использование, популяризация и государственная охрана объектов исторического и культурного наследия"</t>
  </si>
  <si>
    <t>Государственные казенные учреждения культуры</t>
  </si>
  <si>
    <t>3.1. Основное мероприятие 1 "Поддержка творческих инициатив, а также выдающихся деятелей, организаций в сфере культуры"</t>
  </si>
  <si>
    <t>3.2. Основное мероприятие 2 "Организация концертно-театральиых мероприятий, гастрольной деятельности"</t>
  </si>
  <si>
    <t>ГБУК "Культурно-деловой центр Ненецкого автономного округа"</t>
  </si>
  <si>
    <t>3.3.Основное мероприятие 3 "Сохранение и развитие традиционной народной культуры, нематериального культурного наследия народов Российской Федерации"</t>
  </si>
  <si>
    <t>3.4. Основное мероприятие 4 "Развитие библиотечного дела"</t>
  </si>
  <si>
    <t>ГБУК "Ненецкая центральная библиотека им. А.И.Пичкова"</t>
  </si>
  <si>
    <t xml:space="preserve">3.5.Основное мероприятие 5 "Развитие выставочной деятельности"
</t>
  </si>
  <si>
    <t>3.6. Основное мероприятие 6 "Организация культурно-досуговой деятельности на территории сельских поселений"</t>
  </si>
  <si>
    <t>3.7. Основное мероприятие 7 "Организация культурно-досуговой деятельности на городского округа"</t>
  </si>
  <si>
    <t>4.1. Основное мероприятие 1 "Создание условий для развития детей в ГБУК "Культурно-деловой центр Ненецкого автономного округа"</t>
  </si>
  <si>
    <t>4.2.Основное мероприятие 2 "Создание условий для развития детей в ГБУК "Этнокультурный центр Ненецкого автономного округа"</t>
  </si>
  <si>
    <t>4.3. Основное мероприятие 3 "Создание условий для развития детей в ГБУК "Ненецкий краеведческий музей"</t>
  </si>
  <si>
    <t>4.4. Основное мероприятие 4 "Создание условий для развития детей в ГБУК "Историко-культурный и ландшафтный музей-заповедник "Пустозерск"</t>
  </si>
  <si>
    <t>4.5. Основное мероприятие 5 "Создание условий для развития детей в ГБУК "Ненецкая центральная библиотека им. А.И.Пичкова"</t>
  </si>
  <si>
    <t>Подпрограмма 5 -Сохранение культурно-исторического наследия Ненецкого автономного округа и создание музейного комплекса "Пустозерье"</t>
  </si>
  <si>
    <t>5.1. Основное мероприятие 1 "Развитие музейного дела"</t>
  </si>
  <si>
    <t>5.2. Основное мероприятие 2 "Строительство экспозиционного комплекса "Пустозерский острог и окологородная самоядь"</t>
  </si>
  <si>
    <t>Подпрограмма 6 - Развитие туризма на территории Ненецкого автономного округа</t>
  </si>
  <si>
    <t>6.1. Мероприятие 1 "Развитие внутреннего туризма"</t>
  </si>
  <si>
    <t>8(81853)2-18-63</t>
  </si>
  <si>
    <t>"Развитие культуры и туризма" за I квартал 2015 года</t>
  </si>
  <si>
    <r>
      <t xml:space="preserve">Ответственный исполнитель: </t>
    </r>
    <r>
      <rPr>
        <u/>
        <sz val="11"/>
        <color theme="1"/>
        <rFont val="Calibri"/>
        <family val="2"/>
        <charset val="204"/>
        <scheme val="minor"/>
      </rPr>
      <t>Департамент образования, культуры и спорта Ненецкого автономного округа (правопреемник Управления культуры Ненецкого автономного округа)</t>
    </r>
  </si>
  <si>
    <t>Государственная программа Ненецкого автономного округа "Развитие культуры и спорта"</t>
  </si>
  <si>
    <t>январь 2015</t>
  </si>
  <si>
    <t>декабрь 2015</t>
  </si>
  <si>
    <t>июнь 2015</t>
  </si>
  <si>
    <t>апрель 2015</t>
  </si>
  <si>
    <t>Ответственный исполнитель - ДОК и С (правопреемник Управления культуры НАО)</t>
  </si>
  <si>
    <t>1.1.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</si>
  <si>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3.8. Основное мероприятие 8 "Комплектование книжных фондов библиотек муниципальных образований и государственных библиотек городов Москвы и Санкт-Петербурга"</t>
  </si>
  <si>
    <t>4.6. Основное мероприятие 6 "Создание условий для развития детей в ГБУ НАО "Дирекция по эксплуатации зданий учреждений культуры"</t>
  </si>
  <si>
    <t>Соисполнитель - Департамент строительства, жилищно-коммунального хозяйства, энергетики и транспорта НАО (правопреемник-Управление строительства и ЖКХ НАО)</t>
  </si>
  <si>
    <t>Департамент строительства, жилищно-коммунального хозяйства, энергетики и транспорта НАО (правопреемник-Управление строительства и ЖКХ НАО)/ КУ НАО "Централизованный стройзаказчик"</t>
  </si>
  <si>
    <t>Департамент строительства, жилищно-коммунального хозяйства, энергетики и транспорта НАО (правопреемник-Управление строительства и ЖКХ НАО)</t>
  </si>
  <si>
    <t>ДОК и С (правопреемник Управления культуры НАО)</t>
  </si>
  <si>
    <t>Начальник отдела планово-экономической работы _____________________________________ С.М. Сахарова</t>
  </si>
  <si>
    <t>Заместитель руководителя Департамента - начальник организационно-правового управления ________________________________ Л.В. Гущина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</si>
</sst>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 readingOrder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04"/>
  <sheetViews>
    <sheetView tabSelected="1" workbookViewId="0">
      <selection activeCell="I27" sqref="I27"/>
    </sheetView>
  </sheetViews>
  <sheetFormatPr defaultRowHeight="15" x14ac:dyDescent="0.25"/>
  <cols>
    <col min="1" max="1" width="16.5703125" customWidth="1"/>
    <col min="2" max="2" width="13.85546875" customWidth="1"/>
    <col min="3" max="3" width="14.5703125" customWidth="1"/>
    <col min="4" max="4" width="9.5703125" bestFit="1" customWidth="1"/>
    <col min="20" max="20" width="23.140625" customWidth="1"/>
    <col min="21" max="21" width="24" customWidth="1"/>
  </cols>
  <sheetData>
    <row r="2" spans="1:21" x14ac:dyDescent="0.25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x14ac:dyDescent="0.25">
      <c r="A4" s="39" t="s">
        <v>88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x14ac:dyDescent="0.25">
      <c r="A6" s="38" t="s">
        <v>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8" spans="1:21" x14ac:dyDescent="0.25">
      <c r="A8" s="32" t="s">
        <v>0</v>
      </c>
      <c r="B8" s="32" t="s">
        <v>1</v>
      </c>
      <c r="C8" s="32" t="s">
        <v>2</v>
      </c>
      <c r="D8" s="29" t="s">
        <v>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2" t="s">
        <v>9</v>
      </c>
      <c r="U8" s="32" t="s">
        <v>39</v>
      </c>
    </row>
    <row r="9" spans="1:21" x14ac:dyDescent="0.25">
      <c r="A9" s="33"/>
      <c r="B9" s="33"/>
      <c r="C9" s="33"/>
      <c r="D9" s="29" t="s">
        <v>4</v>
      </c>
      <c r="E9" s="30"/>
      <c r="F9" s="30"/>
      <c r="G9" s="30"/>
      <c r="H9" s="31"/>
      <c r="I9" s="35" t="s">
        <v>17</v>
      </c>
      <c r="J9" s="29" t="s">
        <v>7</v>
      </c>
      <c r="K9" s="30"/>
      <c r="L9" s="30"/>
      <c r="M9" s="30"/>
      <c r="N9" s="31"/>
      <c r="O9" s="29" t="s">
        <v>8</v>
      </c>
      <c r="P9" s="30"/>
      <c r="Q9" s="30"/>
      <c r="R9" s="30"/>
      <c r="S9" s="31"/>
      <c r="T9" s="33"/>
      <c r="U9" s="33"/>
    </row>
    <row r="10" spans="1:21" x14ac:dyDescent="0.25">
      <c r="A10" s="33"/>
      <c r="B10" s="33"/>
      <c r="C10" s="33"/>
      <c r="D10" s="32" t="s">
        <v>5</v>
      </c>
      <c r="E10" s="29" t="s">
        <v>6</v>
      </c>
      <c r="F10" s="30"/>
      <c r="G10" s="30"/>
      <c r="H10" s="31"/>
      <c r="I10" s="36"/>
      <c r="J10" s="32" t="s">
        <v>5</v>
      </c>
      <c r="K10" s="29" t="s">
        <v>6</v>
      </c>
      <c r="L10" s="30"/>
      <c r="M10" s="30"/>
      <c r="N10" s="31"/>
      <c r="O10" s="32" t="s">
        <v>5</v>
      </c>
      <c r="P10" s="29" t="s">
        <v>6</v>
      </c>
      <c r="Q10" s="30"/>
      <c r="R10" s="30"/>
      <c r="S10" s="31"/>
      <c r="T10" s="33"/>
      <c r="U10" s="33"/>
    </row>
    <row r="11" spans="1:21" ht="92.25" customHeight="1" x14ac:dyDescent="0.25">
      <c r="A11" s="34"/>
      <c r="B11" s="34"/>
      <c r="C11" s="34"/>
      <c r="D11" s="34"/>
      <c r="E11" s="2" t="s">
        <v>10</v>
      </c>
      <c r="F11" s="3" t="s">
        <v>11</v>
      </c>
      <c r="G11" s="3" t="s">
        <v>12</v>
      </c>
      <c r="H11" s="3" t="s">
        <v>13</v>
      </c>
      <c r="I11" s="37"/>
      <c r="J11" s="34"/>
      <c r="K11" s="2" t="s">
        <v>10</v>
      </c>
      <c r="L11" s="3" t="s">
        <v>11</v>
      </c>
      <c r="M11" s="3" t="s">
        <v>12</v>
      </c>
      <c r="N11" s="3" t="s">
        <v>13</v>
      </c>
      <c r="O11" s="34"/>
      <c r="P11" s="2" t="s">
        <v>10</v>
      </c>
      <c r="Q11" s="3" t="s">
        <v>11</v>
      </c>
      <c r="R11" s="3" t="s">
        <v>12</v>
      </c>
      <c r="S11" s="3" t="s">
        <v>13</v>
      </c>
      <c r="T11" s="34"/>
      <c r="U11" s="34"/>
    </row>
    <row r="12" spans="1:21" ht="15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</row>
    <row r="13" spans="1:21" x14ac:dyDescent="0.25">
      <c r="A13" s="23" t="s">
        <v>90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ht="30" x14ac:dyDescent="0.25">
      <c r="A14" s="10" t="s">
        <v>18</v>
      </c>
      <c r="B14" s="10"/>
      <c r="C14" s="10"/>
      <c r="D14" s="11">
        <f>D18+D80+D95+D133+D163+D179</f>
        <v>865731.1</v>
      </c>
      <c r="E14" s="11"/>
      <c r="F14" s="11">
        <f>F18+F80+F95+F133+F163+F179</f>
        <v>865731.1</v>
      </c>
      <c r="G14" s="11"/>
      <c r="H14" s="11"/>
      <c r="I14" s="11">
        <f>I18+I80+I95+I133+I163+I179</f>
        <v>195567.40000000002</v>
      </c>
      <c r="J14" s="11">
        <f>J18+J80+J95+J133+J163+J179</f>
        <v>165787.4</v>
      </c>
      <c r="K14" s="11"/>
      <c r="L14" s="11">
        <f>L18+L80+L95+L133+L163+L179</f>
        <v>165787.4</v>
      </c>
      <c r="M14" s="11"/>
      <c r="N14" s="11"/>
      <c r="O14" s="11">
        <f>O18+O80+O95+O133+O163+O179</f>
        <v>137344.99999999997</v>
      </c>
      <c r="P14" s="11"/>
      <c r="Q14" s="11">
        <f>Q18+Q80+Q95+Q133+Q163+Q179</f>
        <v>137344.99999999997</v>
      </c>
      <c r="R14" s="11"/>
      <c r="S14" s="11"/>
      <c r="T14" s="12">
        <f>J14/I14</f>
        <v>0.8477251321027941</v>
      </c>
      <c r="U14" s="12">
        <f>O14/J14</f>
        <v>0.82844052081159347</v>
      </c>
    </row>
    <row r="15" spans="1:21" ht="90" x14ac:dyDescent="0.25">
      <c r="A15" s="1" t="s">
        <v>95</v>
      </c>
      <c r="B15" s="1"/>
      <c r="C15" s="1"/>
      <c r="D15" s="4">
        <f>D19+D81+D96+D180</f>
        <v>10828.5</v>
      </c>
      <c r="E15" s="4"/>
      <c r="F15" s="4">
        <f>F19+F81+F96+F180</f>
        <v>10828.5</v>
      </c>
      <c r="G15" s="4"/>
      <c r="H15" s="4"/>
      <c r="I15" s="4">
        <f>I19+I81+I96+I180</f>
        <v>470</v>
      </c>
      <c r="J15" s="4">
        <f>J19+J81+J96+J180</f>
        <v>0</v>
      </c>
      <c r="K15" s="4"/>
      <c r="L15" s="4">
        <f>L19+L81+L96+L180</f>
        <v>0</v>
      </c>
      <c r="M15" s="4"/>
      <c r="N15" s="4"/>
      <c r="O15" s="4">
        <f>O19+O81+O96+O180</f>
        <v>0</v>
      </c>
      <c r="P15" s="4"/>
      <c r="Q15" s="4">
        <f>Q19+Q81+Q96+Q180</f>
        <v>0</v>
      </c>
      <c r="R15" s="4"/>
      <c r="S15" s="4"/>
      <c r="T15" s="6">
        <f>J15/I15</f>
        <v>0</v>
      </c>
      <c r="U15" s="6">
        <v>0</v>
      </c>
    </row>
    <row r="16" spans="1:21" ht="180" x14ac:dyDescent="0.25">
      <c r="A16" s="1" t="s">
        <v>99</v>
      </c>
      <c r="B16" s="1"/>
      <c r="C16" s="1"/>
      <c r="D16" s="4">
        <f>D167</f>
        <v>20000</v>
      </c>
      <c r="E16" s="4"/>
      <c r="F16" s="4">
        <f>F167</f>
        <v>20000</v>
      </c>
      <c r="G16" s="4"/>
      <c r="H16" s="4"/>
      <c r="I16" s="4">
        <f>I167</f>
        <v>0</v>
      </c>
      <c r="J16" s="4">
        <f>J167</f>
        <v>0</v>
      </c>
      <c r="K16" s="4"/>
      <c r="L16" s="4">
        <f>L167</f>
        <v>0</v>
      </c>
      <c r="M16" s="4"/>
      <c r="N16" s="4"/>
      <c r="O16" s="4">
        <f>O167</f>
        <v>0</v>
      </c>
      <c r="P16" s="4"/>
      <c r="Q16" s="4">
        <f>Q167</f>
        <v>0</v>
      </c>
      <c r="R16" s="4"/>
      <c r="S16" s="4"/>
      <c r="T16" s="6">
        <v>0</v>
      </c>
      <c r="U16" s="6">
        <v>0</v>
      </c>
    </row>
    <row r="17" spans="1:21" x14ac:dyDescent="0.25">
      <c r="A17" s="23" t="s">
        <v>19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</row>
    <row r="18" spans="1:21" ht="30" x14ac:dyDescent="0.25">
      <c r="A18" s="10" t="s">
        <v>18</v>
      </c>
      <c r="B18" s="10"/>
      <c r="C18" s="10"/>
      <c r="D18" s="11">
        <f>SUM(D19:D30)</f>
        <v>785668.49999999988</v>
      </c>
      <c r="E18" s="11"/>
      <c r="F18" s="11">
        <f>SUM(F19:F30)</f>
        <v>785668.49999999988</v>
      </c>
      <c r="G18" s="11"/>
      <c r="H18" s="11"/>
      <c r="I18" s="11">
        <f>SUM(I19:I30)</f>
        <v>182786.6</v>
      </c>
      <c r="J18" s="11">
        <f>SUM(J19:J30)</f>
        <v>155007.9</v>
      </c>
      <c r="K18" s="11"/>
      <c r="L18" s="11">
        <f>SUM(L19:L30)</f>
        <v>155007.9</v>
      </c>
      <c r="M18" s="11"/>
      <c r="N18" s="11"/>
      <c r="O18" s="11">
        <f>SUM(O19:O30)</f>
        <v>131948.5</v>
      </c>
      <c r="P18" s="11"/>
      <c r="Q18" s="11">
        <f>SUM(Q19:Q30)</f>
        <v>131948.5</v>
      </c>
      <c r="R18" s="11"/>
      <c r="S18" s="11"/>
      <c r="T18" s="12">
        <f t="shared" ref="T18:T30" si="0">J18/I18</f>
        <v>0.8480266058890531</v>
      </c>
      <c r="U18" s="12">
        <f t="shared" ref="U18:U30" si="1">O18/J18</f>
        <v>0.85123725952032125</v>
      </c>
    </row>
    <row r="19" spans="1:21" ht="90" x14ac:dyDescent="0.25">
      <c r="A19" s="1" t="s">
        <v>95</v>
      </c>
      <c r="B19" s="1"/>
      <c r="C19" s="1"/>
      <c r="D19" s="4">
        <f t="shared" ref="D19:Q19" si="2">D32</f>
        <v>923.5</v>
      </c>
      <c r="E19" s="4"/>
      <c r="F19" s="4">
        <f t="shared" si="2"/>
        <v>923.5</v>
      </c>
      <c r="G19" s="4"/>
      <c r="H19" s="4"/>
      <c r="I19" s="4">
        <f t="shared" si="2"/>
        <v>270</v>
      </c>
      <c r="J19" s="4">
        <f t="shared" si="2"/>
        <v>0</v>
      </c>
      <c r="K19" s="4"/>
      <c r="L19" s="4">
        <f t="shared" si="2"/>
        <v>0</v>
      </c>
      <c r="M19" s="4"/>
      <c r="N19" s="4"/>
      <c r="O19" s="4">
        <f t="shared" si="2"/>
        <v>0</v>
      </c>
      <c r="P19" s="4"/>
      <c r="Q19" s="4">
        <f t="shared" si="2"/>
        <v>0</v>
      </c>
      <c r="R19" s="4"/>
      <c r="S19" s="4"/>
      <c r="T19" s="6">
        <f>J19/I19</f>
        <v>0</v>
      </c>
      <c r="U19" s="6">
        <v>0</v>
      </c>
    </row>
    <row r="20" spans="1:21" ht="75" x14ac:dyDescent="0.25">
      <c r="A20" s="1" t="s">
        <v>20</v>
      </c>
      <c r="B20" s="1"/>
      <c r="C20" s="1"/>
      <c r="D20" s="4">
        <f>D35+D38+D41</f>
        <v>58993.5</v>
      </c>
      <c r="E20" s="4"/>
      <c r="F20" s="4">
        <f>F35+F38+F41</f>
        <v>58993.5</v>
      </c>
      <c r="G20" s="4"/>
      <c r="H20" s="4"/>
      <c r="I20" s="4">
        <f>I35+I38+I41</f>
        <v>26688.799999999999</v>
      </c>
      <c r="J20" s="4">
        <f>J35+J38+J41</f>
        <v>26688.799999999999</v>
      </c>
      <c r="K20" s="4"/>
      <c r="L20" s="4">
        <f>L35+L38+L41</f>
        <v>26688.799999999999</v>
      </c>
      <c r="M20" s="4"/>
      <c r="N20" s="4"/>
      <c r="O20" s="4">
        <f>O35+O38+O41</f>
        <v>26686.6</v>
      </c>
      <c r="P20" s="4"/>
      <c r="Q20" s="4">
        <f>Q35+Q38+Q41</f>
        <v>26686.6</v>
      </c>
      <c r="R20" s="4"/>
      <c r="S20" s="4"/>
      <c r="T20" s="6">
        <f t="shared" si="0"/>
        <v>1</v>
      </c>
      <c r="U20" s="6">
        <f t="shared" si="1"/>
        <v>0.99991756841821289</v>
      </c>
    </row>
    <row r="21" spans="1:21" ht="90" x14ac:dyDescent="0.25">
      <c r="A21" s="1" t="s">
        <v>21</v>
      </c>
      <c r="B21" s="1"/>
      <c r="C21" s="1"/>
      <c r="D21" s="4">
        <f>D44+D47+D50</f>
        <v>33922.300000000003</v>
      </c>
      <c r="E21" s="4"/>
      <c r="F21" s="4">
        <f>F44+F47+F50</f>
        <v>33922.300000000003</v>
      </c>
      <c r="G21" s="4"/>
      <c r="H21" s="4"/>
      <c r="I21" s="4">
        <f>I44+I47+I50</f>
        <v>9017.7000000000007</v>
      </c>
      <c r="J21" s="4">
        <f>J44+J47+J50</f>
        <v>9017.7000000000007</v>
      </c>
      <c r="K21" s="4"/>
      <c r="L21" s="4">
        <f>L44+L47+L50</f>
        <v>9017.7000000000007</v>
      </c>
      <c r="M21" s="4"/>
      <c r="N21" s="4"/>
      <c r="O21" s="4">
        <f>O44+O47+O50</f>
        <v>6621.2</v>
      </c>
      <c r="P21" s="4"/>
      <c r="Q21" s="4">
        <f>Q44+Q47+Q50</f>
        <v>6621.2</v>
      </c>
      <c r="R21" s="4"/>
      <c r="S21" s="4"/>
      <c r="T21" s="6">
        <f t="shared" si="0"/>
        <v>1</v>
      </c>
      <c r="U21" s="6">
        <f t="shared" si="1"/>
        <v>0.73424487397008098</v>
      </c>
    </row>
    <row r="22" spans="1:21" ht="45" x14ac:dyDescent="0.25">
      <c r="A22" s="1" t="s">
        <v>22</v>
      </c>
      <c r="B22" s="1"/>
      <c r="C22" s="1"/>
      <c r="D22" s="4">
        <f>D53</f>
        <v>50850.9</v>
      </c>
      <c r="E22" s="4"/>
      <c r="F22" s="4">
        <f>F53</f>
        <v>50850.9</v>
      </c>
      <c r="G22" s="4"/>
      <c r="H22" s="4"/>
      <c r="I22" s="4">
        <f>I53</f>
        <v>10350</v>
      </c>
      <c r="J22" s="4">
        <f>J53</f>
        <v>10350</v>
      </c>
      <c r="K22" s="4"/>
      <c r="L22" s="4">
        <f>L53</f>
        <v>10350</v>
      </c>
      <c r="M22" s="4"/>
      <c r="N22" s="4"/>
      <c r="O22" s="4">
        <f>O53</f>
        <v>10350</v>
      </c>
      <c r="P22" s="4"/>
      <c r="Q22" s="4">
        <f>Q53</f>
        <v>10350</v>
      </c>
      <c r="R22" s="4"/>
      <c r="S22" s="4"/>
      <c r="T22" s="6">
        <f t="shared" si="0"/>
        <v>1</v>
      </c>
      <c r="U22" s="6">
        <f t="shared" si="1"/>
        <v>1</v>
      </c>
    </row>
    <row r="23" spans="1:21" ht="90" x14ac:dyDescent="0.25">
      <c r="A23" s="1" t="s">
        <v>23</v>
      </c>
      <c r="B23" s="1"/>
      <c r="C23" s="1"/>
      <c r="D23" s="4">
        <f>D56</f>
        <v>22618.3</v>
      </c>
      <c r="E23" s="4"/>
      <c r="F23" s="4">
        <f>F56</f>
        <v>22618.3</v>
      </c>
      <c r="G23" s="4"/>
      <c r="H23" s="4"/>
      <c r="I23" s="4">
        <f>I56</f>
        <v>4718</v>
      </c>
      <c r="J23" s="4">
        <f>J56</f>
        <v>4718</v>
      </c>
      <c r="K23" s="4"/>
      <c r="L23" s="4">
        <f>L56</f>
        <v>4718</v>
      </c>
      <c r="M23" s="4"/>
      <c r="N23" s="4"/>
      <c r="O23" s="4">
        <f>O56</f>
        <v>4718</v>
      </c>
      <c r="P23" s="4"/>
      <c r="Q23" s="4">
        <f>Q56</f>
        <v>4718</v>
      </c>
      <c r="R23" s="4"/>
      <c r="S23" s="4"/>
      <c r="T23" s="6">
        <f t="shared" si="0"/>
        <v>1</v>
      </c>
      <c r="U23" s="6">
        <f t="shared" si="1"/>
        <v>1</v>
      </c>
    </row>
    <row r="24" spans="1:21" ht="60" x14ac:dyDescent="0.25">
      <c r="A24" s="1" t="s">
        <v>24</v>
      </c>
      <c r="B24" s="1"/>
      <c r="C24" s="1"/>
      <c r="D24" s="4">
        <f>D59</f>
        <v>54080.5</v>
      </c>
      <c r="E24" s="4"/>
      <c r="F24" s="4">
        <f>F59</f>
        <v>54080.5</v>
      </c>
      <c r="G24" s="4"/>
      <c r="H24" s="4"/>
      <c r="I24" s="4">
        <f>I59</f>
        <v>11764.8</v>
      </c>
      <c r="J24" s="4">
        <f>J59</f>
        <v>11764.8</v>
      </c>
      <c r="K24" s="4"/>
      <c r="L24" s="4">
        <f>L59</f>
        <v>11764.8</v>
      </c>
      <c r="M24" s="4"/>
      <c r="N24" s="4"/>
      <c r="O24" s="4">
        <f>O59</f>
        <v>9854.7000000000007</v>
      </c>
      <c r="P24" s="4"/>
      <c r="Q24" s="4">
        <f>Q59</f>
        <v>9854.7000000000007</v>
      </c>
      <c r="R24" s="4"/>
      <c r="S24" s="4"/>
      <c r="T24" s="6">
        <f t="shared" ref="T24:T29" si="3">J24/I24</f>
        <v>1</v>
      </c>
      <c r="U24" s="6">
        <f t="shared" ref="U24:U29" si="4">O24/J24</f>
        <v>0.83764279885760928</v>
      </c>
    </row>
    <row r="25" spans="1:21" ht="90" x14ac:dyDescent="0.25">
      <c r="A25" s="1" t="s">
        <v>42</v>
      </c>
      <c r="B25" s="1"/>
      <c r="C25" s="1"/>
      <c r="D25" s="4">
        <f>D62</f>
        <v>90358</v>
      </c>
      <c r="E25" s="4"/>
      <c r="F25" s="4">
        <f>F62</f>
        <v>90358</v>
      </c>
      <c r="G25" s="4"/>
      <c r="H25" s="4"/>
      <c r="I25" s="4">
        <f>I62</f>
        <v>19872.7</v>
      </c>
      <c r="J25" s="4">
        <f>J62</f>
        <v>19872.7</v>
      </c>
      <c r="K25" s="4"/>
      <c r="L25" s="4">
        <f>L62</f>
        <v>19872.7</v>
      </c>
      <c r="M25" s="4"/>
      <c r="N25" s="4"/>
      <c r="O25" s="4">
        <f>O62</f>
        <v>6358.1</v>
      </c>
      <c r="P25" s="4"/>
      <c r="Q25" s="4">
        <f>Q62</f>
        <v>6358.1</v>
      </c>
      <c r="R25" s="4"/>
      <c r="S25" s="4"/>
      <c r="T25" s="6">
        <f t="shared" si="3"/>
        <v>1</v>
      </c>
      <c r="U25" s="6">
        <f t="shared" si="4"/>
        <v>0.31994142718402635</v>
      </c>
    </row>
    <row r="26" spans="1:21" ht="60" x14ac:dyDescent="0.25">
      <c r="A26" s="1" t="s">
        <v>43</v>
      </c>
      <c r="B26" s="1"/>
      <c r="C26" s="1"/>
      <c r="D26" s="4">
        <f>D65</f>
        <v>42647</v>
      </c>
      <c r="E26" s="4"/>
      <c r="F26" s="4">
        <f>F65</f>
        <v>42647</v>
      </c>
      <c r="G26" s="4"/>
      <c r="H26" s="4"/>
      <c r="I26" s="4">
        <f>I65</f>
        <v>11272.1</v>
      </c>
      <c r="J26" s="4">
        <f>J65</f>
        <v>7282</v>
      </c>
      <c r="K26" s="4"/>
      <c r="L26" s="4">
        <f>L65</f>
        <v>7282</v>
      </c>
      <c r="M26" s="4"/>
      <c r="N26" s="4"/>
      <c r="O26" s="4">
        <f>O65</f>
        <v>7282</v>
      </c>
      <c r="P26" s="4"/>
      <c r="Q26" s="4">
        <f>Q65</f>
        <v>7282</v>
      </c>
      <c r="R26" s="4"/>
      <c r="S26" s="4"/>
      <c r="T26" s="6">
        <f t="shared" si="3"/>
        <v>0.64601981884475823</v>
      </c>
      <c r="U26" s="6">
        <f t="shared" si="4"/>
        <v>1</v>
      </c>
    </row>
    <row r="27" spans="1:21" ht="45" x14ac:dyDescent="0.25">
      <c r="A27" s="1" t="s">
        <v>44</v>
      </c>
      <c r="B27" s="1"/>
      <c r="C27" s="1"/>
      <c r="D27" s="4">
        <f>D68</f>
        <v>79539.5</v>
      </c>
      <c r="E27" s="4"/>
      <c r="F27" s="4">
        <f>F68</f>
        <v>79539.5</v>
      </c>
      <c r="G27" s="4"/>
      <c r="H27" s="4"/>
      <c r="I27" s="4">
        <f>I68</f>
        <v>18000</v>
      </c>
      <c r="J27" s="4">
        <f>J68</f>
        <v>18000</v>
      </c>
      <c r="K27" s="4"/>
      <c r="L27" s="4">
        <f>L68</f>
        <v>18000</v>
      </c>
      <c r="M27" s="4"/>
      <c r="N27" s="4"/>
      <c r="O27" s="4">
        <f>O68</f>
        <v>14104</v>
      </c>
      <c r="P27" s="4"/>
      <c r="Q27" s="4">
        <f>Q68</f>
        <v>14104</v>
      </c>
      <c r="R27" s="4"/>
      <c r="S27" s="4"/>
      <c r="T27" s="6">
        <f t="shared" si="3"/>
        <v>1</v>
      </c>
      <c r="U27" s="6">
        <f t="shared" si="4"/>
        <v>0.78355555555555556</v>
      </c>
    </row>
    <row r="28" spans="1:21" ht="90" x14ac:dyDescent="0.25">
      <c r="A28" s="1" t="s">
        <v>45</v>
      </c>
      <c r="B28" s="1"/>
      <c r="C28" s="1"/>
      <c r="D28" s="4">
        <f>D71</f>
        <v>293841.2</v>
      </c>
      <c r="E28" s="4"/>
      <c r="F28" s="4">
        <f>F71</f>
        <v>293841.2</v>
      </c>
      <c r="G28" s="4"/>
      <c r="H28" s="4"/>
      <c r="I28" s="4">
        <f>I71</f>
        <v>57324</v>
      </c>
      <c r="J28" s="4">
        <f>J71</f>
        <v>36784</v>
      </c>
      <c r="K28" s="4"/>
      <c r="L28" s="4">
        <f>L71</f>
        <v>36784</v>
      </c>
      <c r="M28" s="4"/>
      <c r="N28" s="4"/>
      <c r="O28" s="4">
        <f>O71</f>
        <v>36784</v>
      </c>
      <c r="P28" s="4"/>
      <c r="Q28" s="4">
        <f>Q71</f>
        <v>36784</v>
      </c>
      <c r="R28" s="4"/>
      <c r="S28" s="4"/>
      <c r="T28" s="6">
        <f t="shared" si="3"/>
        <v>0.64168585583699667</v>
      </c>
      <c r="U28" s="6">
        <f t="shared" si="4"/>
        <v>1</v>
      </c>
    </row>
    <row r="29" spans="1:21" ht="90" x14ac:dyDescent="0.25">
      <c r="A29" s="1" t="s">
        <v>46</v>
      </c>
      <c r="B29" s="1"/>
      <c r="C29" s="1"/>
      <c r="D29" s="4">
        <f>D74</f>
        <v>47063.1</v>
      </c>
      <c r="E29" s="4"/>
      <c r="F29" s="4">
        <f>F74</f>
        <v>47063.1</v>
      </c>
      <c r="G29" s="4"/>
      <c r="H29" s="4"/>
      <c r="I29" s="4">
        <f>I74</f>
        <v>9181.4</v>
      </c>
      <c r="J29" s="4">
        <f>J74</f>
        <v>6202.8</v>
      </c>
      <c r="K29" s="4"/>
      <c r="L29" s="4">
        <f>L74</f>
        <v>6202.8</v>
      </c>
      <c r="M29" s="4"/>
      <c r="N29" s="4"/>
      <c r="O29" s="4">
        <f>O74</f>
        <v>6202.8</v>
      </c>
      <c r="P29" s="4"/>
      <c r="Q29" s="4">
        <f>Q74</f>
        <v>6202.8</v>
      </c>
      <c r="R29" s="4"/>
      <c r="S29" s="4"/>
      <c r="T29" s="6">
        <f t="shared" si="3"/>
        <v>0.67558324438538786</v>
      </c>
      <c r="U29" s="6">
        <f t="shared" si="4"/>
        <v>1</v>
      </c>
    </row>
    <row r="30" spans="1:21" ht="60" x14ac:dyDescent="0.25">
      <c r="A30" s="1" t="s">
        <v>47</v>
      </c>
      <c r="B30" s="1"/>
      <c r="C30" s="1"/>
      <c r="D30" s="4">
        <f>D77</f>
        <v>10830.7</v>
      </c>
      <c r="E30" s="4"/>
      <c r="F30" s="4">
        <f>F77</f>
        <v>10830.7</v>
      </c>
      <c r="G30" s="4"/>
      <c r="H30" s="4"/>
      <c r="I30" s="4">
        <f>I77</f>
        <v>4327.1000000000004</v>
      </c>
      <c r="J30" s="4">
        <f>J77</f>
        <v>4327.1000000000004</v>
      </c>
      <c r="K30" s="4"/>
      <c r="L30" s="4">
        <f>L77</f>
        <v>4327.1000000000004</v>
      </c>
      <c r="M30" s="4"/>
      <c r="N30" s="4"/>
      <c r="O30" s="4">
        <f>O77</f>
        <v>2987.1</v>
      </c>
      <c r="P30" s="4"/>
      <c r="Q30" s="4">
        <f>Q77</f>
        <v>2987.1</v>
      </c>
      <c r="R30" s="4"/>
      <c r="S30" s="4"/>
      <c r="T30" s="6">
        <f t="shared" si="0"/>
        <v>1</v>
      </c>
      <c r="U30" s="6">
        <f t="shared" si="1"/>
        <v>0.69032377342793083</v>
      </c>
    </row>
    <row r="31" spans="1:21" x14ac:dyDescent="0.25">
      <c r="A31" s="17" t="s">
        <v>96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1:21" ht="30" x14ac:dyDescent="0.25">
      <c r="A32" s="1" t="s">
        <v>18</v>
      </c>
      <c r="B32" s="1"/>
      <c r="C32" s="1"/>
      <c r="D32" s="4">
        <f>D33</f>
        <v>923.5</v>
      </c>
      <c r="E32" s="4"/>
      <c r="F32" s="4">
        <f>F33</f>
        <v>923.5</v>
      </c>
      <c r="G32" s="4"/>
      <c r="H32" s="4"/>
      <c r="I32" s="4">
        <f>I33</f>
        <v>270</v>
      </c>
      <c r="J32" s="4">
        <f>J33</f>
        <v>0</v>
      </c>
      <c r="K32" s="4"/>
      <c r="L32" s="4">
        <f>L33</f>
        <v>0</v>
      </c>
      <c r="M32" s="4"/>
      <c r="N32" s="4"/>
      <c r="O32" s="4">
        <f>O33</f>
        <v>0</v>
      </c>
      <c r="P32" s="4"/>
      <c r="Q32" s="4">
        <f>Q33</f>
        <v>0</v>
      </c>
      <c r="R32" s="4"/>
      <c r="S32" s="4"/>
      <c r="T32" s="6">
        <f>T33</f>
        <v>0</v>
      </c>
      <c r="U32" s="6">
        <f>U33</f>
        <v>0</v>
      </c>
    </row>
    <row r="33" spans="1:21" ht="60" x14ac:dyDescent="0.25">
      <c r="A33" s="1" t="s">
        <v>102</v>
      </c>
      <c r="B33" s="1"/>
      <c r="C33" s="1"/>
      <c r="D33" s="4">
        <v>923.5</v>
      </c>
      <c r="E33" s="4"/>
      <c r="F33" s="4">
        <v>923.5</v>
      </c>
      <c r="G33" s="4"/>
      <c r="H33" s="4"/>
      <c r="I33" s="4">
        <v>270</v>
      </c>
      <c r="J33" s="4">
        <v>0</v>
      </c>
      <c r="K33" s="4"/>
      <c r="L33" s="4">
        <v>0</v>
      </c>
      <c r="M33" s="4"/>
      <c r="N33" s="4"/>
      <c r="O33" s="4">
        <v>0</v>
      </c>
      <c r="P33" s="4"/>
      <c r="Q33" s="4">
        <v>0</v>
      </c>
      <c r="R33" s="4"/>
      <c r="S33" s="4"/>
      <c r="T33" s="6">
        <v>0</v>
      </c>
      <c r="U33" s="6">
        <v>0</v>
      </c>
    </row>
    <row r="34" spans="1:21" x14ac:dyDescent="0.25">
      <c r="A34" s="17" t="s">
        <v>48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1:21" ht="30" x14ac:dyDescent="0.25">
      <c r="A35" s="1" t="s">
        <v>18</v>
      </c>
      <c r="B35" s="1"/>
      <c r="C35" s="1"/>
      <c r="D35" s="4">
        <f>D36</f>
        <v>24187.3</v>
      </c>
      <c r="E35" s="4"/>
      <c r="F35" s="4">
        <f>F36</f>
        <v>24187.3</v>
      </c>
      <c r="G35" s="4"/>
      <c r="H35" s="4"/>
      <c r="I35" s="4">
        <f>I36</f>
        <v>10942.4</v>
      </c>
      <c r="J35" s="4">
        <f>J36</f>
        <v>10942.4</v>
      </c>
      <c r="K35" s="4"/>
      <c r="L35" s="4">
        <f>L36</f>
        <v>10942.4</v>
      </c>
      <c r="M35" s="4"/>
      <c r="N35" s="4"/>
      <c r="O35" s="4">
        <f>O36</f>
        <v>10942.4</v>
      </c>
      <c r="P35" s="4"/>
      <c r="Q35" s="4">
        <f>Q36</f>
        <v>10942.4</v>
      </c>
      <c r="R35" s="4"/>
      <c r="S35" s="4"/>
      <c r="T35" s="6">
        <f>J35/I35</f>
        <v>1</v>
      </c>
      <c r="U35" s="6">
        <f>O35/J35</f>
        <v>1</v>
      </c>
    </row>
    <row r="36" spans="1:21" ht="76.5" customHeight="1" x14ac:dyDescent="0.25">
      <c r="A36" s="1" t="s">
        <v>20</v>
      </c>
      <c r="B36" s="7" t="s">
        <v>91</v>
      </c>
      <c r="C36" s="7" t="s">
        <v>92</v>
      </c>
      <c r="D36" s="4">
        <v>24187.3</v>
      </c>
      <c r="E36" s="4"/>
      <c r="F36" s="4">
        <v>24187.3</v>
      </c>
      <c r="G36" s="4"/>
      <c r="H36" s="4"/>
      <c r="I36" s="4">
        <v>10942.4</v>
      </c>
      <c r="J36" s="4">
        <v>10942.4</v>
      </c>
      <c r="K36" s="4"/>
      <c r="L36" s="4">
        <v>10942.4</v>
      </c>
      <c r="M36" s="4"/>
      <c r="N36" s="4"/>
      <c r="O36" s="4">
        <v>10942.4</v>
      </c>
      <c r="P36" s="4"/>
      <c r="Q36" s="4">
        <v>10942.4</v>
      </c>
      <c r="R36" s="4"/>
      <c r="S36" s="4"/>
      <c r="T36" s="6">
        <f>J36/I36</f>
        <v>1</v>
      </c>
      <c r="U36" s="6">
        <f>O36/J36</f>
        <v>1</v>
      </c>
    </row>
    <row r="37" spans="1:21" x14ac:dyDescent="0.25">
      <c r="A37" s="17" t="s">
        <v>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</row>
    <row r="38" spans="1:21" ht="30" x14ac:dyDescent="0.25">
      <c r="A38" s="1" t="s">
        <v>18</v>
      </c>
      <c r="B38" s="1"/>
      <c r="C38" s="1"/>
      <c r="D38" s="4">
        <f>D39</f>
        <v>27137</v>
      </c>
      <c r="E38" s="4"/>
      <c r="F38" s="4">
        <f>F39</f>
        <v>27137</v>
      </c>
      <c r="G38" s="4"/>
      <c r="H38" s="4"/>
      <c r="I38" s="4">
        <f>I39</f>
        <v>12276.9</v>
      </c>
      <c r="J38" s="4">
        <f>J39</f>
        <v>12276.9</v>
      </c>
      <c r="K38" s="4"/>
      <c r="L38" s="4">
        <f>L39</f>
        <v>12276.9</v>
      </c>
      <c r="M38" s="4"/>
      <c r="N38" s="4"/>
      <c r="O38" s="4">
        <f>O39</f>
        <v>12276.9</v>
      </c>
      <c r="P38" s="4"/>
      <c r="Q38" s="4">
        <f>Q39</f>
        <v>12276.9</v>
      </c>
      <c r="R38" s="4"/>
      <c r="S38" s="4"/>
      <c r="T38" s="6">
        <f>J38/I38</f>
        <v>1</v>
      </c>
      <c r="U38" s="6">
        <f>O38/J38</f>
        <v>1</v>
      </c>
    </row>
    <row r="39" spans="1:21" ht="93.75" customHeight="1" x14ac:dyDescent="0.25">
      <c r="A39" s="1" t="s">
        <v>20</v>
      </c>
      <c r="B39" s="7" t="s">
        <v>91</v>
      </c>
      <c r="C39" s="7" t="s">
        <v>92</v>
      </c>
      <c r="D39" s="4">
        <v>27137</v>
      </c>
      <c r="E39" s="4"/>
      <c r="F39" s="4">
        <v>27137</v>
      </c>
      <c r="G39" s="4"/>
      <c r="H39" s="4"/>
      <c r="I39" s="4">
        <v>12276.9</v>
      </c>
      <c r="J39" s="4">
        <v>12276.9</v>
      </c>
      <c r="K39" s="4"/>
      <c r="L39" s="4">
        <v>12276.9</v>
      </c>
      <c r="M39" s="4"/>
      <c r="N39" s="4"/>
      <c r="O39" s="4">
        <v>12276.9</v>
      </c>
      <c r="P39" s="4"/>
      <c r="Q39" s="4">
        <v>12276.9</v>
      </c>
      <c r="R39" s="4"/>
      <c r="S39" s="4"/>
      <c r="T39" s="6">
        <f>J39/I39</f>
        <v>1</v>
      </c>
      <c r="U39" s="6">
        <f>O39/J39</f>
        <v>1</v>
      </c>
    </row>
    <row r="40" spans="1:21" x14ac:dyDescent="0.25">
      <c r="A40" s="17" t="s">
        <v>50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9"/>
    </row>
    <row r="41" spans="1:21" ht="30" x14ac:dyDescent="0.25">
      <c r="A41" s="1" t="s">
        <v>18</v>
      </c>
      <c r="B41" s="1"/>
      <c r="C41" s="1"/>
      <c r="D41" s="4">
        <f>D42</f>
        <v>7669.2</v>
      </c>
      <c r="E41" s="4"/>
      <c r="F41" s="4">
        <f>F42</f>
        <v>7669.2</v>
      </c>
      <c r="G41" s="4"/>
      <c r="H41" s="4"/>
      <c r="I41" s="4">
        <f>I42</f>
        <v>3469.5</v>
      </c>
      <c r="J41" s="4">
        <f>J42</f>
        <v>3469.5</v>
      </c>
      <c r="K41" s="4"/>
      <c r="L41" s="4">
        <f>L42</f>
        <v>3469.5</v>
      </c>
      <c r="M41" s="4"/>
      <c r="N41" s="4"/>
      <c r="O41" s="4">
        <f>O42</f>
        <v>3467.3</v>
      </c>
      <c r="P41" s="4"/>
      <c r="Q41" s="4">
        <f>Q42</f>
        <v>3467.3</v>
      </c>
      <c r="R41" s="4"/>
      <c r="S41" s="4"/>
      <c r="T41" s="6">
        <f>J41/I41</f>
        <v>1</v>
      </c>
      <c r="U41" s="6">
        <f>O41/J41</f>
        <v>0.99936590286784843</v>
      </c>
    </row>
    <row r="42" spans="1:21" ht="77.25" customHeight="1" x14ac:dyDescent="0.25">
      <c r="A42" s="1" t="s">
        <v>20</v>
      </c>
      <c r="B42" s="7" t="s">
        <v>91</v>
      </c>
      <c r="C42" s="7" t="s">
        <v>92</v>
      </c>
      <c r="D42" s="4">
        <v>7669.2</v>
      </c>
      <c r="E42" s="4"/>
      <c r="F42" s="4">
        <v>7669.2</v>
      </c>
      <c r="G42" s="4"/>
      <c r="H42" s="4"/>
      <c r="I42" s="4">
        <v>3469.5</v>
      </c>
      <c r="J42" s="4">
        <v>3469.5</v>
      </c>
      <c r="K42" s="4"/>
      <c r="L42" s="4">
        <v>3469.5</v>
      </c>
      <c r="M42" s="4"/>
      <c r="N42" s="4"/>
      <c r="O42" s="4">
        <v>3467.3</v>
      </c>
      <c r="P42" s="4"/>
      <c r="Q42" s="4">
        <v>3467.3</v>
      </c>
      <c r="R42" s="4"/>
      <c r="S42" s="4"/>
      <c r="T42" s="6">
        <f>J42/I42</f>
        <v>1</v>
      </c>
      <c r="U42" s="6">
        <f>O42/J42</f>
        <v>0.99936590286784843</v>
      </c>
    </row>
    <row r="43" spans="1:21" x14ac:dyDescent="0.25">
      <c r="A43" s="17" t="s">
        <v>51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</row>
    <row r="44" spans="1:21" ht="30" x14ac:dyDescent="0.25">
      <c r="A44" s="1" t="s">
        <v>18</v>
      </c>
      <c r="B44" s="1"/>
      <c r="C44" s="1"/>
      <c r="D44" s="4">
        <f>D45</f>
        <v>11601.4</v>
      </c>
      <c r="E44" s="4"/>
      <c r="F44" s="4">
        <f>F45</f>
        <v>11601.4</v>
      </c>
      <c r="G44" s="4"/>
      <c r="H44" s="4"/>
      <c r="I44" s="4">
        <f>I45</f>
        <v>3201.3</v>
      </c>
      <c r="J44" s="4">
        <f>J45</f>
        <v>3201.3</v>
      </c>
      <c r="K44" s="4"/>
      <c r="L44" s="4">
        <f>L45</f>
        <v>3201.3</v>
      </c>
      <c r="M44" s="4"/>
      <c r="N44" s="4"/>
      <c r="O44" s="4">
        <f>O45</f>
        <v>2273.8000000000002</v>
      </c>
      <c r="P44" s="4"/>
      <c r="Q44" s="4">
        <f>Q45</f>
        <v>2273.8000000000002</v>
      </c>
      <c r="R44" s="4"/>
      <c r="S44" s="4"/>
      <c r="T44" s="6">
        <f>J45/I45</f>
        <v>1</v>
      </c>
      <c r="U44" s="6">
        <f>O44/J44</f>
        <v>0.71027395120732206</v>
      </c>
    </row>
    <row r="45" spans="1:21" ht="94.5" customHeight="1" x14ac:dyDescent="0.25">
      <c r="A45" s="1" t="s">
        <v>52</v>
      </c>
      <c r="B45" s="7" t="s">
        <v>91</v>
      </c>
      <c r="C45" s="7" t="s">
        <v>92</v>
      </c>
      <c r="D45" s="4">
        <v>11601.4</v>
      </c>
      <c r="E45" s="4"/>
      <c r="F45" s="4">
        <v>11601.4</v>
      </c>
      <c r="G45" s="4"/>
      <c r="H45" s="4"/>
      <c r="I45" s="4">
        <v>3201.3</v>
      </c>
      <c r="J45" s="4">
        <v>3201.3</v>
      </c>
      <c r="K45" s="4"/>
      <c r="L45" s="4">
        <v>3201.3</v>
      </c>
      <c r="M45" s="4"/>
      <c r="N45" s="4"/>
      <c r="O45" s="4">
        <v>2273.8000000000002</v>
      </c>
      <c r="P45" s="4"/>
      <c r="Q45" s="4">
        <v>2273.8000000000002</v>
      </c>
      <c r="R45" s="4"/>
      <c r="S45" s="4"/>
      <c r="T45" s="6">
        <f>J45/I45</f>
        <v>1</v>
      </c>
      <c r="U45" s="6">
        <f>O45/J45</f>
        <v>0.71027395120732206</v>
      </c>
    </row>
    <row r="46" spans="1:21" x14ac:dyDescent="0.25">
      <c r="A46" s="17" t="s">
        <v>53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  <row r="47" spans="1:21" ht="30" x14ac:dyDescent="0.25">
      <c r="A47" s="1" t="s">
        <v>18</v>
      </c>
      <c r="B47" s="1"/>
      <c r="C47" s="1"/>
      <c r="D47" s="4">
        <f>D48</f>
        <v>8921.6</v>
      </c>
      <c r="E47" s="4"/>
      <c r="F47" s="4">
        <f>F48</f>
        <v>8921.6</v>
      </c>
      <c r="G47" s="4"/>
      <c r="H47" s="4"/>
      <c r="I47" s="4">
        <f>I48</f>
        <v>2038</v>
      </c>
      <c r="J47" s="4">
        <f>J48</f>
        <v>2038</v>
      </c>
      <c r="K47" s="4"/>
      <c r="L47" s="4">
        <f>L48</f>
        <v>2038</v>
      </c>
      <c r="M47" s="4"/>
      <c r="N47" s="4"/>
      <c r="O47" s="4">
        <f>O48</f>
        <v>1324.7</v>
      </c>
      <c r="P47" s="4"/>
      <c r="Q47" s="4">
        <f>Q48</f>
        <v>1324.7</v>
      </c>
      <c r="R47" s="4"/>
      <c r="S47" s="4"/>
      <c r="T47" s="6">
        <f>J47/I47</f>
        <v>1</v>
      </c>
      <c r="U47" s="6">
        <f>O47/J47</f>
        <v>0.65</v>
      </c>
    </row>
    <row r="48" spans="1:21" ht="92.25" customHeight="1" x14ac:dyDescent="0.25">
      <c r="A48" s="1" t="s">
        <v>52</v>
      </c>
      <c r="B48" s="7" t="s">
        <v>91</v>
      </c>
      <c r="C48" s="7" t="s">
        <v>92</v>
      </c>
      <c r="D48" s="4">
        <v>8921.6</v>
      </c>
      <c r="E48" s="4"/>
      <c r="F48" s="4">
        <v>8921.6</v>
      </c>
      <c r="G48" s="4"/>
      <c r="H48" s="4"/>
      <c r="I48" s="4">
        <v>2038</v>
      </c>
      <c r="J48" s="4">
        <v>2038</v>
      </c>
      <c r="K48" s="4"/>
      <c r="L48" s="4">
        <v>2038</v>
      </c>
      <c r="M48" s="4"/>
      <c r="N48" s="4"/>
      <c r="O48" s="4">
        <v>1324.7</v>
      </c>
      <c r="P48" s="4"/>
      <c r="Q48" s="4">
        <v>1324.7</v>
      </c>
      <c r="R48" s="4"/>
      <c r="S48" s="4"/>
      <c r="T48" s="6">
        <f>J48/I48</f>
        <v>1</v>
      </c>
      <c r="U48" s="6">
        <f>O48/J48</f>
        <v>0.65</v>
      </c>
    </row>
    <row r="49" spans="1:21" x14ac:dyDescent="0.25">
      <c r="A49" s="17" t="s">
        <v>54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</row>
    <row r="50" spans="1:21" ht="30" x14ac:dyDescent="0.25">
      <c r="A50" s="1" t="s">
        <v>18</v>
      </c>
      <c r="B50" s="1"/>
      <c r="C50" s="1"/>
      <c r="D50" s="4">
        <f>D51</f>
        <v>13399.3</v>
      </c>
      <c r="E50" s="4"/>
      <c r="F50" s="4">
        <f>F51</f>
        <v>13399.3</v>
      </c>
      <c r="G50" s="4"/>
      <c r="H50" s="4"/>
      <c r="I50" s="4">
        <f>I51</f>
        <v>3778.4</v>
      </c>
      <c r="J50" s="4">
        <f>J51</f>
        <v>3778.4</v>
      </c>
      <c r="K50" s="4"/>
      <c r="L50" s="4">
        <f>L51</f>
        <v>3778.4</v>
      </c>
      <c r="M50" s="4"/>
      <c r="N50" s="4"/>
      <c r="O50" s="4">
        <f>O51</f>
        <v>3022.7</v>
      </c>
      <c r="P50" s="4"/>
      <c r="Q50" s="4">
        <f>Q51</f>
        <v>3022.7</v>
      </c>
      <c r="R50" s="4"/>
      <c r="S50" s="4"/>
      <c r="T50" s="6">
        <f>J50/I50</f>
        <v>1</v>
      </c>
      <c r="U50" s="6">
        <f>O50/J50</f>
        <v>0.79999470675418161</v>
      </c>
    </row>
    <row r="51" spans="1:21" ht="90" x14ac:dyDescent="0.25">
      <c r="A51" s="1" t="s">
        <v>52</v>
      </c>
      <c r="B51" s="7" t="s">
        <v>91</v>
      </c>
      <c r="C51" s="7" t="s">
        <v>92</v>
      </c>
      <c r="D51" s="4">
        <v>13399.3</v>
      </c>
      <c r="E51" s="4"/>
      <c r="F51" s="4">
        <v>13399.3</v>
      </c>
      <c r="G51" s="4"/>
      <c r="H51" s="4"/>
      <c r="I51" s="4">
        <v>3778.4</v>
      </c>
      <c r="J51" s="4">
        <v>3778.4</v>
      </c>
      <c r="K51" s="4"/>
      <c r="L51" s="4">
        <v>3778.4</v>
      </c>
      <c r="M51" s="4"/>
      <c r="N51" s="4"/>
      <c r="O51" s="4">
        <v>3022.7</v>
      </c>
      <c r="P51" s="4"/>
      <c r="Q51" s="4">
        <v>3022.7</v>
      </c>
      <c r="R51" s="4"/>
      <c r="S51" s="4"/>
      <c r="T51" s="6">
        <f>J51/I51</f>
        <v>1</v>
      </c>
      <c r="U51" s="6">
        <f>O51/J51</f>
        <v>0.79999470675418161</v>
      </c>
    </row>
    <row r="52" spans="1:21" x14ac:dyDescent="0.25">
      <c r="A52" s="17" t="s">
        <v>55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</row>
    <row r="53" spans="1:21" ht="30" x14ac:dyDescent="0.25">
      <c r="A53" s="1" t="s">
        <v>18</v>
      </c>
      <c r="B53" s="1"/>
      <c r="C53" s="1"/>
      <c r="D53" s="4">
        <f>D54</f>
        <v>50850.9</v>
      </c>
      <c r="E53" s="4"/>
      <c r="F53" s="4">
        <f>F54</f>
        <v>50850.9</v>
      </c>
      <c r="G53" s="4"/>
      <c r="H53" s="4"/>
      <c r="I53" s="4">
        <f>I54</f>
        <v>10350</v>
      </c>
      <c r="J53" s="4">
        <f>J54</f>
        <v>10350</v>
      </c>
      <c r="K53" s="4"/>
      <c r="L53" s="4">
        <f>L54</f>
        <v>10350</v>
      </c>
      <c r="M53" s="4"/>
      <c r="N53" s="4"/>
      <c r="O53" s="4">
        <f>O54</f>
        <v>10350</v>
      </c>
      <c r="P53" s="4"/>
      <c r="Q53" s="4">
        <f>Q54</f>
        <v>10350</v>
      </c>
      <c r="R53" s="4"/>
      <c r="S53" s="4"/>
      <c r="T53" s="6">
        <f>J53/I53</f>
        <v>1</v>
      </c>
      <c r="U53" s="6">
        <f>O53/J53</f>
        <v>1</v>
      </c>
    </row>
    <row r="54" spans="1:21" ht="77.25" customHeight="1" x14ac:dyDescent="0.25">
      <c r="A54" s="1" t="s">
        <v>56</v>
      </c>
      <c r="B54" s="7" t="s">
        <v>93</v>
      </c>
      <c r="C54" s="7" t="s">
        <v>93</v>
      </c>
      <c r="D54" s="4">
        <v>50850.9</v>
      </c>
      <c r="E54" s="4"/>
      <c r="F54" s="4">
        <v>50850.9</v>
      </c>
      <c r="G54" s="4"/>
      <c r="H54" s="4"/>
      <c r="I54" s="4">
        <v>10350</v>
      </c>
      <c r="J54" s="4">
        <v>10350</v>
      </c>
      <c r="K54" s="4"/>
      <c r="L54" s="4">
        <v>10350</v>
      </c>
      <c r="M54" s="4"/>
      <c r="N54" s="4"/>
      <c r="O54" s="4">
        <v>10350</v>
      </c>
      <c r="P54" s="4"/>
      <c r="Q54" s="4">
        <v>10350</v>
      </c>
      <c r="R54" s="4"/>
      <c r="S54" s="4"/>
      <c r="T54" s="6">
        <f>J53/I53</f>
        <v>1</v>
      </c>
      <c r="U54" s="6">
        <f>O54/J54</f>
        <v>1</v>
      </c>
    </row>
    <row r="55" spans="1:21" ht="30" customHeight="1" x14ac:dyDescent="0.25">
      <c r="A55" s="17" t="s">
        <v>57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9"/>
    </row>
    <row r="56" spans="1:21" ht="30" x14ac:dyDescent="0.25">
      <c r="A56" s="1" t="s">
        <v>18</v>
      </c>
      <c r="B56" s="1"/>
      <c r="C56" s="1"/>
      <c r="D56" s="4">
        <f>D57</f>
        <v>22618.3</v>
      </c>
      <c r="E56" s="4"/>
      <c r="F56" s="4">
        <f>F57</f>
        <v>22618.3</v>
      </c>
      <c r="G56" s="4"/>
      <c r="H56" s="4"/>
      <c r="I56" s="4">
        <f>I57</f>
        <v>4718</v>
      </c>
      <c r="J56" s="4">
        <f>J57</f>
        <v>4718</v>
      </c>
      <c r="K56" s="4"/>
      <c r="L56" s="4">
        <f>L57</f>
        <v>4718</v>
      </c>
      <c r="M56" s="4"/>
      <c r="N56" s="4"/>
      <c r="O56" s="4">
        <f>O57</f>
        <v>4718</v>
      </c>
      <c r="P56" s="4"/>
      <c r="Q56" s="4">
        <f>Q57</f>
        <v>4718</v>
      </c>
      <c r="R56" s="4"/>
      <c r="S56" s="4"/>
      <c r="T56" s="6">
        <f>J56/I56</f>
        <v>1</v>
      </c>
      <c r="U56" s="6">
        <f>O56/J56</f>
        <v>1</v>
      </c>
    </row>
    <row r="57" spans="1:21" ht="96" customHeight="1" x14ac:dyDescent="0.25">
      <c r="A57" s="1" t="s">
        <v>58</v>
      </c>
      <c r="B57" s="7" t="s">
        <v>91</v>
      </c>
      <c r="C57" s="7" t="s">
        <v>92</v>
      </c>
      <c r="D57" s="4">
        <v>22618.3</v>
      </c>
      <c r="E57" s="4"/>
      <c r="F57" s="4">
        <v>22618.3</v>
      </c>
      <c r="G57" s="4"/>
      <c r="H57" s="4"/>
      <c r="I57" s="4">
        <v>4718</v>
      </c>
      <c r="J57" s="4">
        <v>4718</v>
      </c>
      <c r="K57" s="4"/>
      <c r="L57" s="4">
        <v>4718</v>
      </c>
      <c r="M57" s="4"/>
      <c r="N57" s="4"/>
      <c r="O57" s="4">
        <v>4718</v>
      </c>
      <c r="P57" s="4"/>
      <c r="Q57" s="4">
        <v>4718</v>
      </c>
      <c r="R57" s="4"/>
      <c r="S57" s="4"/>
      <c r="T57" s="6">
        <f>J57/I57</f>
        <v>1</v>
      </c>
      <c r="U57" s="6">
        <f>O57/J57</f>
        <v>1</v>
      </c>
    </row>
    <row r="58" spans="1:21" x14ac:dyDescent="0.25">
      <c r="A58" s="17" t="s">
        <v>59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/>
    </row>
    <row r="59" spans="1:21" ht="30" x14ac:dyDescent="0.25">
      <c r="A59" s="1" t="s">
        <v>18</v>
      </c>
      <c r="B59" s="1"/>
      <c r="C59" s="1"/>
      <c r="D59" s="4">
        <f>D60</f>
        <v>54080.5</v>
      </c>
      <c r="E59" s="4"/>
      <c r="F59" s="4">
        <f>F60</f>
        <v>54080.5</v>
      </c>
      <c r="G59" s="4"/>
      <c r="H59" s="4"/>
      <c r="I59" s="4">
        <f>I60</f>
        <v>11764.8</v>
      </c>
      <c r="J59" s="4">
        <f>J60</f>
        <v>11764.8</v>
      </c>
      <c r="K59" s="4"/>
      <c r="L59" s="4">
        <f>L60</f>
        <v>11764.8</v>
      </c>
      <c r="M59" s="4"/>
      <c r="N59" s="4"/>
      <c r="O59" s="4">
        <f>O60</f>
        <v>9854.7000000000007</v>
      </c>
      <c r="P59" s="4"/>
      <c r="Q59" s="4">
        <f>Q60</f>
        <v>9854.7000000000007</v>
      </c>
      <c r="R59" s="4"/>
      <c r="S59" s="4"/>
      <c r="T59" s="6">
        <f>J59/I59</f>
        <v>1</v>
      </c>
      <c r="U59" s="6">
        <f>O59/J59</f>
        <v>0.83764279885760928</v>
      </c>
    </row>
    <row r="60" spans="1:21" ht="63" customHeight="1" x14ac:dyDescent="0.25">
      <c r="A60" s="1" t="s">
        <v>24</v>
      </c>
      <c r="B60" s="7" t="s">
        <v>91</v>
      </c>
      <c r="C60" s="7" t="s">
        <v>92</v>
      </c>
      <c r="D60" s="4">
        <v>54080.5</v>
      </c>
      <c r="E60" s="4"/>
      <c r="F60" s="4">
        <v>54080.5</v>
      </c>
      <c r="G60" s="4"/>
      <c r="H60" s="4"/>
      <c r="I60" s="4">
        <v>11764.8</v>
      </c>
      <c r="J60" s="4">
        <v>11764.8</v>
      </c>
      <c r="K60" s="4"/>
      <c r="L60" s="4">
        <v>11764.8</v>
      </c>
      <c r="M60" s="4"/>
      <c r="N60" s="4"/>
      <c r="O60" s="4">
        <v>9854.7000000000007</v>
      </c>
      <c r="P60" s="4"/>
      <c r="Q60" s="4">
        <v>9854.7000000000007</v>
      </c>
      <c r="R60" s="4"/>
      <c r="S60" s="4"/>
      <c r="T60" s="6">
        <f>J60/I60</f>
        <v>1</v>
      </c>
      <c r="U60" s="6">
        <f>O60/J60</f>
        <v>0.83764279885760928</v>
      </c>
    </row>
    <row r="61" spans="1:21" x14ac:dyDescent="0.25">
      <c r="A61" s="17" t="s">
        <v>60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spans="1:21" ht="30" x14ac:dyDescent="0.25">
      <c r="A62" s="1" t="s">
        <v>18</v>
      </c>
      <c r="B62" s="1"/>
      <c r="C62" s="1"/>
      <c r="D62" s="4">
        <f>D63</f>
        <v>90358</v>
      </c>
      <c r="E62" s="4"/>
      <c r="F62" s="4">
        <f>F63</f>
        <v>90358</v>
      </c>
      <c r="G62" s="4"/>
      <c r="H62" s="4"/>
      <c r="I62" s="4">
        <f>I63</f>
        <v>19872.7</v>
      </c>
      <c r="J62" s="4">
        <f>J63</f>
        <v>19872.7</v>
      </c>
      <c r="K62" s="4"/>
      <c r="L62" s="4">
        <f>L63</f>
        <v>19872.7</v>
      </c>
      <c r="M62" s="4"/>
      <c r="N62" s="4"/>
      <c r="O62" s="4">
        <f>O63</f>
        <v>6358.1</v>
      </c>
      <c r="P62" s="4"/>
      <c r="Q62" s="4">
        <f>Q63</f>
        <v>6358.1</v>
      </c>
      <c r="R62" s="4"/>
      <c r="S62" s="4"/>
      <c r="T62" s="6">
        <f>J62/I62</f>
        <v>1</v>
      </c>
      <c r="U62" s="6">
        <f>O62/J62</f>
        <v>0.31994142718402635</v>
      </c>
    </row>
    <row r="63" spans="1:21" ht="90" x14ac:dyDescent="0.25">
      <c r="A63" s="1" t="s">
        <v>42</v>
      </c>
      <c r="B63" s="7" t="s">
        <v>91</v>
      </c>
      <c r="C63" s="7" t="s">
        <v>92</v>
      </c>
      <c r="D63" s="4">
        <v>90358</v>
      </c>
      <c r="E63" s="4"/>
      <c r="F63" s="4">
        <v>90358</v>
      </c>
      <c r="G63" s="4"/>
      <c r="H63" s="4"/>
      <c r="I63" s="4">
        <v>19872.7</v>
      </c>
      <c r="J63" s="4">
        <v>19872.7</v>
      </c>
      <c r="K63" s="4"/>
      <c r="L63" s="4">
        <v>19872.7</v>
      </c>
      <c r="M63" s="4"/>
      <c r="N63" s="4"/>
      <c r="O63" s="4">
        <v>6358.1</v>
      </c>
      <c r="P63" s="4"/>
      <c r="Q63" s="4">
        <v>6358.1</v>
      </c>
      <c r="R63" s="4"/>
      <c r="S63" s="4"/>
      <c r="T63" s="6">
        <f>J62/I62</f>
        <v>1</v>
      </c>
      <c r="U63" s="6">
        <f>O63/J63</f>
        <v>0.31994142718402635</v>
      </c>
    </row>
    <row r="64" spans="1:21" x14ac:dyDescent="0.25">
      <c r="A64" s="17" t="s">
        <v>61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9"/>
    </row>
    <row r="65" spans="1:21" ht="30" x14ac:dyDescent="0.25">
      <c r="A65" s="1" t="s">
        <v>18</v>
      </c>
      <c r="B65" s="1"/>
      <c r="C65" s="1"/>
      <c r="D65" s="4">
        <f>D66</f>
        <v>42647</v>
      </c>
      <c r="E65" s="4"/>
      <c r="F65" s="4">
        <f>F66</f>
        <v>42647</v>
      </c>
      <c r="G65" s="4"/>
      <c r="H65" s="4"/>
      <c r="I65" s="4">
        <f>I66</f>
        <v>11272.1</v>
      </c>
      <c r="J65" s="4">
        <f>J66</f>
        <v>7282</v>
      </c>
      <c r="K65" s="4"/>
      <c r="L65" s="4">
        <f>L66</f>
        <v>7282</v>
      </c>
      <c r="M65" s="4"/>
      <c r="N65" s="4"/>
      <c r="O65" s="4">
        <f>O66</f>
        <v>7282</v>
      </c>
      <c r="P65" s="4"/>
      <c r="Q65" s="4">
        <f>Q66</f>
        <v>7282</v>
      </c>
      <c r="R65" s="4"/>
      <c r="S65" s="4"/>
      <c r="T65" s="6">
        <f>J65/I65</f>
        <v>0.64601981884475823</v>
      </c>
      <c r="U65" s="6">
        <f>O65/J65</f>
        <v>1</v>
      </c>
    </row>
    <row r="66" spans="1:21" ht="60" x14ac:dyDescent="0.25">
      <c r="A66" s="1" t="s">
        <v>43</v>
      </c>
      <c r="B66" s="7" t="s">
        <v>94</v>
      </c>
      <c r="C66" s="7" t="s">
        <v>92</v>
      </c>
      <c r="D66" s="4">
        <v>42647</v>
      </c>
      <c r="E66" s="4"/>
      <c r="F66" s="4">
        <v>42647</v>
      </c>
      <c r="G66" s="4"/>
      <c r="H66" s="4"/>
      <c r="I66" s="4">
        <v>11272.1</v>
      </c>
      <c r="J66" s="4">
        <v>7282</v>
      </c>
      <c r="K66" s="4"/>
      <c r="L66" s="4">
        <v>7282</v>
      </c>
      <c r="M66" s="4"/>
      <c r="N66" s="4"/>
      <c r="O66" s="4">
        <v>7282</v>
      </c>
      <c r="P66" s="4"/>
      <c r="Q66" s="4">
        <v>7282</v>
      </c>
      <c r="R66" s="4"/>
      <c r="S66" s="4"/>
      <c r="T66" s="6">
        <f>J66/I66</f>
        <v>0.64601981884475823</v>
      </c>
      <c r="U66" s="6">
        <f>O66/J66</f>
        <v>1</v>
      </c>
    </row>
    <row r="67" spans="1:21" x14ac:dyDescent="0.25">
      <c r="A67" s="17" t="s">
        <v>62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9"/>
    </row>
    <row r="68" spans="1:21" ht="30" x14ac:dyDescent="0.25">
      <c r="A68" s="1" t="s">
        <v>18</v>
      </c>
      <c r="B68" s="7"/>
      <c r="C68" s="7"/>
      <c r="D68" s="4">
        <f>D69</f>
        <v>79539.5</v>
      </c>
      <c r="E68" s="4"/>
      <c r="F68" s="4">
        <f>F69</f>
        <v>79539.5</v>
      </c>
      <c r="G68" s="4"/>
      <c r="H68" s="4"/>
      <c r="I68" s="4">
        <f>I69</f>
        <v>18000</v>
      </c>
      <c r="J68" s="4">
        <f>J69</f>
        <v>18000</v>
      </c>
      <c r="K68" s="4"/>
      <c r="L68" s="4">
        <f>L69</f>
        <v>18000</v>
      </c>
      <c r="M68" s="4"/>
      <c r="N68" s="4"/>
      <c r="O68" s="4">
        <f>O69</f>
        <v>14104</v>
      </c>
      <c r="P68" s="4"/>
      <c r="Q68" s="4">
        <f>Q69</f>
        <v>14104</v>
      </c>
      <c r="R68" s="4"/>
      <c r="S68" s="4"/>
      <c r="T68" s="6">
        <f t="shared" ref="T68:U68" si="5">T69</f>
        <v>1</v>
      </c>
      <c r="U68" s="6">
        <f t="shared" si="5"/>
        <v>0.78355555555555556</v>
      </c>
    </row>
    <row r="69" spans="1:21" ht="45" x14ac:dyDescent="0.25">
      <c r="A69" s="1" t="s">
        <v>44</v>
      </c>
      <c r="B69" s="7" t="s">
        <v>91</v>
      </c>
      <c r="C69" s="7" t="s">
        <v>92</v>
      </c>
      <c r="D69" s="4">
        <v>79539.5</v>
      </c>
      <c r="E69" s="4"/>
      <c r="F69" s="4">
        <v>79539.5</v>
      </c>
      <c r="G69" s="4"/>
      <c r="H69" s="4"/>
      <c r="I69" s="4">
        <v>18000</v>
      </c>
      <c r="J69" s="4">
        <v>18000</v>
      </c>
      <c r="K69" s="4"/>
      <c r="L69" s="4">
        <v>18000</v>
      </c>
      <c r="M69" s="4"/>
      <c r="N69" s="4"/>
      <c r="O69" s="4">
        <v>14104</v>
      </c>
      <c r="P69" s="4"/>
      <c r="Q69" s="4">
        <v>14104</v>
      </c>
      <c r="R69" s="4"/>
      <c r="S69" s="4"/>
      <c r="T69" s="6">
        <f>J69/I69</f>
        <v>1</v>
      </c>
      <c r="U69" s="6">
        <f>O69/J69</f>
        <v>0.78355555555555556</v>
      </c>
    </row>
    <row r="70" spans="1:21" ht="15" customHeight="1" x14ac:dyDescent="0.25">
      <c r="A70" s="17" t="s">
        <v>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"/>
    </row>
    <row r="71" spans="1:21" ht="30" x14ac:dyDescent="0.25">
      <c r="A71" s="1" t="s">
        <v>18</v>
      </c>
      <c r="B71" s="7"/>
      <c r="C71" s="7"/>
      <c r="D71" s="4">
        <f>D72</f>
        <v>293841.2</v>
      </c>
      <c r="E71" s="4"/>
      <c r="F71" s="4">
        <f>F72</f>
        <v>293841.2</v>
      </c>
      <c r="G71" s="4"/>
      <c r="H71" s="4"/>
      <c r="I71" s="4">
        <f>I72</f>
        <v>57324</v>
      </c>
      <c r="J71" s="4">
        <f>J72</f>
        <v>36784</v>
      </c>
      <c r="K71" s="4"/>
      <c r="L71" s="4">
        <f>L72</f>
        <v>36784</v>
      </c>
      <c r="M71" s="4"/>
      <c r="N71" s="4"/>
      <c r="O71" s="4">
        <f>O72</f>
        <v>36784</v>
      </c>
      <c r="P71" s="4"/>
      <c r="Q71" s="4">
        <f>Q72</f>
        <v>36784</v>
      </c>
      <c r="R71" s="4"/>
      <c r="S71" s="4"/>
      <c r="T71" s="6">
        <f t="shared" ref="T71:U71" si="6">T72</f>
        <v>0.64168585583699667</v>
      </c>
      <c r="U71" s="6">
        <f t="shared" si="6"/>
        <v>1</v>
      </c>
    </row>
    <row r="72" spans="1:21" ht="96" customHeight="1" x14ac:dyDescent="0.25">
      <c r="A72" s="1" t="s">
        <v>45</v>
      </c>
      <c r="B72" s="7" t="s">
        <v>91</v>
      </c>
      <c r="C72" s="7" t="s">
        <v>92</v>
      </c>
      <c r="D72" s="4">
        <v>293841.2</v>
      </c>
      <c r="E72" s="4"/>
      <c r="F72" s="4">
        <v>293841.2</v>
      </c>
      <c r="G72" s="4"/>
      <c r="H72" s="4"/>
      <c r="I72" s="4">
        <v>57324</v>
      </c>
      <c r="J72" s="4">
        <v>36784</v>
      </c>
      <c r="K72" s="4"/>
      <c r="L72" s="4">
        <v>36784</v>
      </c>
      <c r="M72" s="4"/>
      <c r="N72" s="4"/>
      <c r="O72" s="4">
        <v>36784</v>
      </c>
      <c r="P72" s="4"/>
      <c r="Q72" s="4">
        <v>36784</v>
      </c>
      <c r="R72" s="4"/>
      <c r="S72" s="4"/>
      <c r="T72" s="6">
        <f>J72/I72</f>
        <v>0.64168585583699667</v>
      </c>
      <c r="U72" s="6">
        <f>O72/J72</f>
        <v>1</v>
      </c>
    </row>
    <row r="73" spans="1:21" ht="15" customHeight="1" x14ac:dyDescent="0.25">
      <c r="A73" s="17" t="s">
        <v>64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9"/>
    </row>
    <row r="74" spans="1:21" ht="30" x14ac:dyDescent="0.25">
      <c r="A74" s="1" t="s">
        <v>18</v>
      </c>
      <c r="B74" s="7"/>
      <c r="C74" s="7"/>
      <c r="D74" s="4">
        <f>D75</f>
        <v>47063.1</v>
      </c>
      <c r="E74" s="4"/>
      <c r="F74" s="4">
        <f>F75</f>
        <v>47063.1</v>
      </c>
      <c r="G74" s="4"/>
      <c r="H74" s="4"/>
      <c r="I74" s="4">
        <f>I75</f>
        <v>9181.4</v>
      </c>
      <c r="J74" s="4">
        <f>J75</f>
        <v>6202.8</v>
      </c>
      <c r="K74" s="4"/>
      <c r="L74" s="4">
        <f>L75</f>
        <v>6202.8</v>
      </c>
      <c r="M74" s="4"/>
      <c r="N74" s="4"/>
      <c r="O74" s="4">
        <f>O75</f>
        <v>6202.8</v>
      </c>
      <c r="P74" s="4"/>
      <c r="Q74" s="4">
        <f>Q75</f>
        <v>6202.8</v>
      </c>
      <c r="R74" s="4"/>
      <c r="S74" s="4"/>
      <c r="T74" s="6">
        <f t="shared" ref="T74:U74" si="7">T75</f>
        <v>0.67558324438538786</v>
      </c>
      <c r="U74" s="6">
        <f t="shared" si="7"/>
        <v>1</v>
      </c>
    </row>
    <row r="75" spans="1:21" ht="90" x14ac:dyDescent="0.25">
      <c r="A75" s="1" t="s">
        <v>46</v>
      </c>
      <c r="B75" s="7" t="s">
        <v>91</v>
      </c>
      <c r="C75" s="7" t="s">
        <v>92</v>
      </c>
      <c r="D75" s="4">
        <v>47063.1</v>
      </c>
      <c r="E75" s="4"/>
      <c r="F75" s="4">
        <v>47063.1</v>
      </c>
      <c r="G75" s="4"/>
      <c r="H75" s="4"/>
      <c r="I75" s="4">
        <v>9181.4</v>
      </c>
      <c r="J75" s="4">
        <v>6202.8</v>
      </c>
      <c r="K75" s="4"/>
      <c r="L75" s="4">
        <v>6202.8</v>
      </c>
      <c r="M75" s="4"/>
      <c r="N75" s="4"/>
      <c r="O75" s="4">
        <v>6202.8</v>
      </c>
      <c r="P75" s="4"/>
      <c r="Q75" s="4">
        <v>6202.8</v>
      </c>
      <c r="R75" s="4"/>
      <c r="S75" s="4"/>
      <c r="T75" s="6">
        <f>J75/I75</f>
        <v>0.67558324438538786</v>
      </c>
      <c r="U75" s="6">
        <f>O75/J75</f>
        <v>1</v>
      </c>
    </row>
    <row r="76" spans="1:21" ht="15" customHeight="1" x14ac:dyDescent="0.25">
      <c r="A76" s="17" t="s">
        <v>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"/>
    </row>
    <row r="77" spans="1:21" ht="30" x14ac:dyDescent="0.25">
      <c r="A77" s="1" t="s">
        <v>18</v>
      </c>
      <c r="B77" s="7"/>
      <c r="C77" s="7"/>
      <c r="D77" s="4">
        <f>D78</f>
        <v>10830.7</v>
      </c>
      <c r="E77" s="4"/>
      <c r="F77" s="4">
        <f>F78</f>
        <v>10830.7</v>
      </c>
      <c r="G77" s="4"/>
      <c r="H77" s="4"/>
      <c r="I77" s="4">
        <f>I78</f>
        <v>4327.1000000000004</v>
      </c>
      <c r="J77" s="4">
        <f>J78</f>
        <v>4327.1000000000004</v>
      </c>
      <c r="K77" s="4"/>
      <c r="L77" s="4">
        <f>L78</f>
        <v>4327.1000000000004</v>
      </c>
      <c r="M77" s="4"/>
      <c r="N77" s="4"/>
      <c r="O77" s="4">
        <f>O78</f>
        <v>2987.1</v>
      </c>
      <c r="P77" s="4"/>
      <c r="Q77" s="4">
        <f>Q78</f>
        <v>2987.1</v>
      </c>
      <c r="R77" s="4"/>
      <c r="S77" s="4"/>
      <c r="T77" s="6">
        <f t="shared" ref="T77:U77" si="8">T78</f>
        <v>1</v>
      </c>
      <c r="U77" s="6">
        <f t="shared" si="8"/>
        <v>0.69032377342793083</v>
      </c>
    </row>
    <row r="78" spans="1:21" ht="60" x14ac:dyDescent="0.25">
      <c r="A78" s="1" t="s">
        <v>47</v>
      </c>
      <c r="B78" s="7" t="s">
        <v>91</v>
      </c>
      <c r="C78" s="7" t="s">
        <v>92</v>
      </c>
      <c r="D78" s="4">
        <v>10830.7</v>
      </c>
      <c r="E78" s="4"/>
      <c r="F78" s="4">
        <v>10830.7</v>
      </c>
      <c r="G78" s="4"/>
      <c r="H78" s="4"/>
      <c r="I78" s="4">
        <v>4327.1000000000004</v>
      </c>
      <c r="J78" s="4">
        <v>4327.1000000000004</v>
      </c>
      <c r="K78" s="4"/>
      <c r="L78" s="4">
        <v>4327.1000000000004</v>
      </c>
      <c r="M78" s="4"/>
      <c r="N78" s="4"/>
      <c r="O78" s="4">
        <f>898.5+2088.6</f>
        <v>2987.1</v>
      </c>
      <c r="P78" s="4"/>
      <c r="Q78" s="4">
        <f>898.5+2088.6</f>
        <v>2987.1</v>
      </c>
      <c r="R78" s="4"/>
      <c r="S78" s="4"/>
      <c r="T78" s="6">
        <f>J78/I78</f>
        <v>1</v>
      </c>
      <c r="U78" s="6">
        <f>O78/J78</f>
        <v>0.69032377342793083</v>
      </c>
    </row>
    <row r="79" spans="1:21" x14ac:dyDescent="0.25">
      <c r="A79" s="23" t="s">
        <v>41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</row>
    <row r="80" spans="1:21" ht="30" x14ac:dyDescent="0.25">
      <c r="A80" s="10" t="s">
        <v>18</v>
      </c>
      <c r="B80" s="10"/>
      <c r="C80" s="10"/>
      <c r="D80" s="11">
        <f>D81</f>
        <v>2690</v>
      </c>
      <c r="E80" s="11"/>
      <c r="F80" s="11">
        <f>F81</f>
        <v>2690</v>
      </c>
      <c r="G80" s="11"/>
      <c r="H80" s="11"/>
      <c r="I80" s="11">
        <f>I81</f>
        <v>0</v>
      </c>
      <c r="J80" s="11">
        <f>J81</f>
        <v>0</v>
      </c>
      <c r="K80" s="11"/>
      <c r="L80" s="11">
        <f>L81</f>
        <v>0</v>
      </c>
      <c r="M80" s="11"/>
      <c r="N80" s="11"/>
      <c r="O80" s="11">
        <f>O81</f>
        <v>0</v>
      </c>
      <c r="P80" s="11"/>
      <c r="Q80" s="11">
        <f>Q81</f>
        <v>0</v>
      </c>
      <c r="R80" s="11"/>
      <c r="S80" s="11"/>
      <c r="T80" s="12">
        <f>T81</f>
        <v>0</v>
      </c>
      <c r="U80" s="12">
        <f>U81</f>
        <v>0</v>
      </c>
    </row>
    <row r="81" spans="1:21" ht="90" x14ac:dyDescent="0.25">
      <c r="A81" s="1" t="s">
        <v>95</v>
      </c>
      <c r="B81" s="1"/>
      <c r="C81" s="1"/>
      <c r="D81" s="4">
        <f>D83</f>
        <v>2690</v>
      </c>
      <c r="E81" s="4"/>
      <c r="F81" s="4">
        <f>F83</f>
        <v>2690</v>
      </c>
      <c r="G81" s="4"/>
      <c r="H81" s="4"/>
      <c r="I81" s="4">
        <f>I83</f>
        <v>0</v>
      </c>
      <c r="J81" s="4">
        <f>J83</f>
        <v>0</v>
      </c>
      <c r="K81" s="4"/>
      <c r="L81" s="4">
        <f>L83</f>
        <v>0</v>
      </c>
      <c r="M81" s="4"/>
      <c r="N81" s="4"/>
      <c r="O81" s="4">
        <f>O83</f>
        <v>0</v>
      </c>
      <c r="P81" s="4"/>
      <c r="Q81" s="4">
        <f>Q83</f>
        <v>0</v>
      </c>
      <c r="R81" s="4"/>
      <c r="S81" s="4"/>
      <c r="T81" s="6">
        <v>0</v>
      </c>
      <c r="U81" s="6">
        <v>0</v>
      </c>
    </row>
    <row r="82" spans="1:21" x14ac:dyDescent="0.25">
      <c r="A82" s="17" t="s">
        <v>66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/>
    </row>
    <row r="83" spans="1:21" ht="30" x14ac:dyDescent="0.25">
      <c r="A83" s="1" t="s">
        <v>18</v>
      </c>
      <c r="B83" s="1"/>
      <c r="C83" s="1"/>
      <c r="D83" s="4">
        <f>D84</f>
        <v>2690</v>
      </c>
      <c r="E83" s="4"/>
      <c r="F83" s="4">
        <f>F84</f>
        <v>2690</v>
      </c>
      <c r="G83" s="4"/>
      <c r="H83" s="4"/>
      <c r="I83" s="4">
        <f>I84</f>
        <v>0</v>
      </c>
      <c r="J83" s="4">
        <f>J84</f>
        <v>0</v>
      </c>
      <c r="K83" s="4"/>
      <c r="L83" s="4">
        <f>L84</f>
        <v>0</v>
      </c>
      <c r="M83" s="4"/>
      <c r="N83" s="4"/>
      <c r="O83" s="4">
        <f>O84</f>
        <v>0</v>
      </c>
      <c r="P83" s="4"/>
      <c r="Q83" s="4">
        <f>Q84</f>
        <v>0</v>
      </c>
      <c r="R83" s="4"/>
      <c r="S83" s="4"/>
      <c r="T83" s="6">
        <f>T84</f>
        <v>0</v>
      </c>
      <c r="U83" s="6">
        <f>U84</f>
        <v>0</v>
      </c>
    </row>
    <row r="84" spans="1:21" ht="60" x14ac:dyDescent="0.25">
      <c r="A84" s="1" t="s">
        <v>102</v>
      </c>
      <c r="B84" s="7" t="s">
        <v>91</v>
      </c>
      <c r="C84" s="7" t="s">
        <v>92</v>
      </c>
      <c r="D84" s="4">
        <v>2690</v>
      </c>
      <c r="E84" s="4"/>
      <c r="F84" s="4">
        <v>2690</v>
      </c>
      <c r="G84" s="4"/>
      <c r="H84" s="4"/>
      <c r="I84" s="4">
        <v>0</v>
      </c>
      <c r="J84" s="4">
        <v>0</v>
      </c>
      <c r="K84" s="4"/>
      <c r="L84" s="4">
        <v>0</v>
      </c>
      <c r="M84" s="4"/>
      <c r="N84" s="4"/>
      <c r="O84" s="4">
        <v>0</v>
      </c>
      <c r="P84" s="4"/>
      <c r="Q84" s="4">
        <v>0</v>
      </c>
      <c r="R84" s="4"/>
      <c r="S84" s="4"/>
      <c r="T84" s="6">
        <v>0</v>
      </c>
      <c r="U84" s="6">
        <v>0</v>
      </c>
    </row>
    <row r="85" spans="1:21" hidden="1" x14ac:dyDescent="0.25">
      <c r="A85" s="20" t="s">
        <v>26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</row>
    <row r="86" spans="1:21" ht="30" hidden="1" x14ac:dyDescent="0.25">
      <c r="A86" s="1" t="s">
        <v>18</v>
      </c>
      <c r="B86" s="1"/>
      <c r="C86" s="1"/>
      <c r="D86" s="4">
        <f t="shared" ref="D86:S86" si="9">D87</f>
        <v>0</v>
      </c>
      <c r="E86" s="4">
        <f t="shared" si="9"/>
        <v>0</v>
      </c>
      <c r="F86" s="4">
        <f t="shared" si="9"/>
        <v>0</v>
      </c>
      <c r="G86" s="4">
        <f t="shared" si="9"/>
        <v>0</v>
      </c>
      <c r="H86" s="4">
        <f t="shared" si="9"/>
        <v>0</v>
      </c>
      <c r="I86" s="4">
        <f t="shared" si="9"/>
        <v>0</v>
      </c>
      <c r="J86" s="4">
        <f t="shared" si="9"/>
        <v>0</v>
      </c>
      <c r="K86" s="4">
        <f t="shared" si="9"/>
        <v>0</v>
      </c>
      <c r="L86" s="4">
        <f t="shared" si="9"/>
        <v>0</v>
      </c>
      <c r="M86" s="4">
        <f t="shared" si="9"/>
        <v>0</v>
      </c>
      <c r="N86" s="4">
        <f t="shared" si="9"/>
        <v>0</v>
      </c>
      <c r="O86" s="4">
        <f t="shared" si="9"/>
        <v>0</v>
      </c>
      <c r="P86" s="4">
        <f t="shared" si="9"/>
        <v>0</v>
      </c>
      <c r="Q86" s="4">
        <f t="shared" si="9"/>
        <v>0</v>
      </c>
      <c r="R86" s="4">
        <f t="shared" si="9"/>
        <v>0</v>
      </c>
      <c r="S86" s="4">
        <f t="shared" si="9"/>
        <v>0</v>
      </c>
      <c r="T86" s="6" t="e">
        <f>J86/I86</f>
        <v>#DIV/0!</v>
      </c>
      <c r="U86" s="6" t="e">
        <f>O86/J86</f>
        <v>#DIV/0!</v>
      </c>
    </row>
    <row r="87" spans="1:21" ht="30" hidden="1" x14ac:dyDescent="0.25">
      <c r="A87" s="1" t="s">
        <v>25</v>
      </c>
      <c r="B87" s="1"/>
      <c r="C87" s="1"/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6" t="e">
        <f>J87/I87</f>
        <v>#DIV/0!</v>
      </c>
      <c r="U87" s="6" t="e">
        <f>O87/J87</f>
        <v>#DIV/0!</v>
      </c>
    </row>
    <row r="88" spans="1:21" hidden="1" x14ac:dyDescent="0.25">
      <c r="A88" s="20" t="s">
        <v>27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2"/>
    </row>
    <row r="89" spans="1:21" ht="30" hidden="1" x14ac:dyDescent="0.25">
      <c r="A89" s="1" t="s">
        <v>18</v>
      </c>
      <c r="B89" s="1"/>
      <c r="C89" s="1"/>
      <c r="D89" s="4">
        <f t="shared" ref="D89:S89" si="10">D90</f>
        <v>0</v>
      </c>
      <c r="E89" s="4">
        <f t="shared" si="10"/>
        <v>0</v>
      </c>
      <c r="F89" s="4">
        <f t="shared" si="10"/>
        <v>0</v>
      </c>
      <c r="G89" s="4">
        <f t="shared" si="10"/>
        <v>0</v>
      </c>
      <c r="H89" s="4">
        <f t="shared" si="10"/>
        <v>0</v>
      </c>
      <c r="I89" s="4">
        <f t="shared" si="10"/>
        <v>0</v>
      </c>
      <c r="J89" s="4">
        <f t="shared" si="10"/>
        <v>0</v>
      </c>
      <c r="K89" s="4">
        <f t="shared" si="10"/>
        <v>0</v>
      </c>
      <c r="L89" s="4">
        <f t="shared" si="10"/>
        <v>0</v>
      </c>
      <c r="M89" s="4">
        <f t="shared" si="10"/>
        <v>0</v>
      </c>
      <c r="N89" s="4">
        <f t="shared" si="10"/>
        <v>0</v>
      </c>
      <c r="O89" s="4">
        <f t="shared" si="10"/>
        <v>0</v>
      </c>
      <c r="P89" s="4">
        <f t="shared" si="10"/>
        <v>0</v>
      </c>
      <c r="Q89" s="4">
        <f t="shared" si="10"/>
        <v>0</v>
      </c>
      <c r="R89" s="4">
        <f t="shared" si="10"/>
        <v>0</v>
      </c>
      <c r="S89" s="4">
        <f t="shared" si="10"/>
        <v>0</v>
      </c>
      <c r="T89" s="6" t="e">
        <f>J89/I89</f>
        <v>#DIV/0!</v>
      </c>
      <c r="U89" s="6" t="e">
        <f>O89/J89</f>
        <v>#DIV/0!</v>
      </c>
    </row>
    <row r="90" spans="1:21" ht="30" hidden="1" x14ac:dyDescent="0.25">
      <c r="A90" s="1" t="s">
        <v>25</v>
      </c>
      <c r="B90" s="1"/>
      <c r="C90" s="1"/>
      <c r="D90" s="4"/>
      <c r="E90" s="4">
        <v>0</v>
      </c>
      <c r="F90" s="4"/>
      <c r="G90" s="4">
        <v>0</v>
      </c>
      <c r="H90" s="4">
        <v>0</v>
      </c>
      <c r="I90" s="4"/>
      <c r="J90" s="4"/>
      <c r="K90" s="4">
        <v>0</v>
      </c>
      <c r="L90" s="4"/>
      <c r="M90" s="4">
        <v>0</v>
      </c>
      <c r="N90" s="4">
        <v>0</v>
      </c>
      <c r="O90" s="4"/>
      <c r="P90" s="4">
        <v>0</v>
      </c>
      <c r="Q90" s="4"/>
      <c r="R90" s="4">
        <v>0</v>
      </c>
      <c r="S90" s="4">
        <v>0</v>
      </c>
      <c r="T90" s="6" t="e">
        <f>J89/I89</f>
        <v>#DIV/0!</v>
      </c>
      <c r="U90" s="6" t="e">
        <f>O90/J90</f>
        <v>#DIV/0!</v>
      </c>
    </row>
    <row r="91" spans="1:21" hidden="1" x14ac:dyDescent="0.25">
      <c r="A91" s="20" t="s">
        <v>28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</row>
    <row r="92" spans="1:21" ht="30" hidden="1" x14ac:dyDescent="0.25">
      <c r="A92" s="1" t="s">
        <v>18</v>
      </c>
      <c r="B92" s="1"/>
      <c r="C92" s="1"/>
      <c r="D92" s="4">
        <f t="shared" ref="D92:S92" si="11">D93</f>
        <v>0</v>
      </c>
      <c r="E92" s="4">
        <f t="shared" si="11"/>
        <v>0</v>
      </c>
      <c r="F92" s="4">
        <f t="shared" si="11"/>
        <v>0</v>
      </c>
      <c r="G92" s="4">
        <f t="shared" si="11"/>
        <v>0</v>
      </c>
      <c r="H92" s="4">
        <f t="shared" si="11"/>
        <v>0</v>
      </c>
      <c r="I92" s="4">
        <f t="shared" si="11"/>
        <v>0</v>
      </c>
      <c r="J92" s="4">
        <f t="shared" si="11"/>
        <v>0</v>
      </c>
      <c r="K92" s="4">
        <f t="shared" si="11"/>
        <v>0</v>
      </c>
      <c r="L92" s="4">
        <f t="shared" si="11"/>
        <v>0</v>
      </c>
      <c r="M92" s="4">
        <f t="shared" si="11"/>
        <v>0</v>
      </c>
      <c r="N92" s="4">
        <f t="shared" si="11"/>
        <v>0</v>
      </c>
      <c r="O92" s="4">
        <f t="shared" si="11"/>
        <v>0</v>
      </c>
      <c r="P92" s="4">
        <f t="shared" si="11"/>
        <v>0</v>
      </c>
      <c r="Q92" s="4">
        <f t="shared" si="11"/>
        <v>0</v>
      </c>
      <c r="R92" s="4">
        <f t="shared" si="11"/>
        <v>0</v>
      </c>
      <c r="S92" s="4">
        <f t="shared" si="11"/>
        <v>0</v>
      </c>
      <c r="T92" s="6" t="e">
        <f>J92/I92</f>
        <v>#DIV/0!</v>
      </c>
      <c r="U92" s="6" t="e">
        <f>O93/J93</f>
        <v>#DIV/0!</v>
      </c>
    </row>
    <row r="93" spans="1:21" ht="30" hidden="1" x14ac:dyDescent="0.25">
      <c r="A93" s="1" t="s">
        <v>25</v>
      </c>
      <c r="B93" s="1"/>
      <c r="C93" s="1"/>
      <c r="D93" s="4"/>
      <c r="E93" s="4">
        <v>0</v>
      </c>
      <c r="F93" s="4"/>
      <c r="G93" s="4">
        <v>0</v>
      </c>
      <c r="H93" s="4">
        <v>0</v>
      </c>
      <c r="I93" s="4"/>
      <c r="J93" s="4"/>
      <c r="K93" s="4">
        <v>0</v>
      </c>
      <c r="L93" s="4"/>
      <c r="M93" s="4">
        <v>0</v>
      </c>
      <c r="N93" s="4">
        <v>0</v>
      </c>
      <c r="O93" s="4"/>
      <c r="P93" s="4">
        <v>0</v>
      </c>
      <c r="Q93" s="4"/>
      <c r="R93" s="4">
        <v>0</v>
      </c>
      <c r="S93" s="4">
        <v>0</v>
      </c>
      <c r="T93" s="6" t="e">
        <f>J93/I93</f>
        <v>#DIV/0!</v>
      </c>
      <c r="U93" s="6" t="e">
        <f>O93/J93</f>
        <v>#DIV/0!</v>
      </c>
    </row>
    <row r="94" spans="1:21" x14ac:dyDescent="0.25">
      <c r="A94" s="23" t="s">
        <v>29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5"/>
    </row>
    <row r="95" spans="1:21" ht="30" x14ac:dyDescent="0.25">
      <c r="A95" s="10" t="s">
        <v>18</v>
      </c>
      <c r="B95" s="10"/>
      <c r="C95" s="10"/>
      <c r="D95" s="11">
        <f>SUM(D96:D101)</f>
        <v>34549.4</v>
      </c>
      <c r="E95" s="11"/>
      <c r="F95" s="11">
        <f>SUM(F96:F101)</f>
        <v>34549.4</v>
      </c>
      <c r="G95" s="11"/>
      <c r="H95" s="11"/>
      <c r="I95" s="11">
        <f>SUM(I96:I101)</f>
        <v>11864.7</v>
      </c>
      <c r="J95" s="11">
        <f>SUM(J96:J101)</f>
        <v>9992.4</v>
      </c>
      <c r="K95" s="11"/>
      <c r="L95" s="11">
        <f>SUM(L96:L101)</f>
        <v>9992.4</v>
      </c>
      <c r="M95" s="11"/>
      <c r="N95" s="11"/>
      <c r="O95" s="11">
        <f>SUM(O96:O101)</f>
        <v>4754.3999999999996</v>
      </c>
      <c r="P95" s="11"/>
      <c r="Q95" s="11">
        <f>SUM(Q96:Q101)</f>
        <v>4754.3999999999996</v>
      </c>
      <c r="R95" s="11"/>
      <c r="S95" s="11"/>
      <c r="T95" s="12">
        <f t="shared" ref="T95:T99" si="12">J95/I95</f>
        <v>0.84219575716200146</v>
      </c>
      <c r="U95" s="12">
        <f t="shared" ref="U95:U101" si="13">O95/J95</f>
        <v>0.47580160922300946</v>
      </c>
    </row>
    <row r="96" spans="1:21" ht="90" x14ac:dyDescent="0.25">
      <c r="A96" s="1" t="s">
        <v>95</v>
      </c>
      <c r="B96" s="1"/>
      <c r="C96" s="1"/>
      <c r="D96" s="4">
        <f>D103+D130</f>
        <v>215</v>
      </c>
      <c r="E96" s="4"/>
      <c r="F96" s="4">
        <f>F103+F130</f>
        <v>215</v>
      </c>
      <c r="G96" s="4"/>
      <c r="H96" s="4"/>
      <c r="I96" s="4">
        <f>I103+I130</f>
        <v>200</v>
      </c>
      <c r="J96" s="4">
        <f>J103+J130</f>
        <v>0</v>
      </c>
      <c r="K96" s="4"/>
      <c r="L96" s="4">
        <f>L103+L130</f>
        <v>0</v>
      </c>
      <c r="M96" s="4"/>
      <c r="N96" s="4"/>
      <c r="O96" s="4">
        <f>O103+O130</f>
        <v>0</v>
      </c>
      <c r="P96" s="4"/>
      <c r="Q96" s="4">
        <f>Q103+Q130</f>
        <v>0</v>
      </c>
      <c r="R96" s="4"/>
      <c r="S96" s="4"/>
      <c r="T96" s="6">
        <f t="shared" si="12"/>
        <v>0</v>
      </c>
      <c r="U96" s="6">
        <v>0</v>
      </c>
    </row>
    <row r="97" spans="1:21" ht="75" x14ac:dyDescent="0.25">
      <c r="A97" s="1" t="s">
        <v>20</v>
      </c>
      <c r="B97" s="1"/>
      <c r="C97" s="1"/>
      <c r="D97" s="4">
        <f>D106+D118</f>
        <v>7265</v>
      </c>
      <c r="E97" s="4"/>
      <c r="F97" s="4">
        <f>F106+F118</f>
        <v>7265</v>
      </c>
      <c r="G97" s="4"/>
      <c r="H97" s="4"/>
      <c r="I97" s="4">
        <f>I106+I118</f>
        <v>1468</v>
      </c>
      <c r="J97" s="4">
        <v>1468</v>
      </c>
      <c r="K97" s="4"/>
      <c r="L97" s="4">
        <v>1468</v>
      </c>
      <c r="M97" s="4"/>
      <c r="N97" s="4"/>
      <c r="O97" s="4">
        <f>O106+O118</f>
        <v>1160.8</v>
      </c>
      <c r="P97" s="4"/>
      <c r="Q97" s="4">
        <f>Q106+Q118</f>
        <v>1160.8</v>
      </c>
      <c r="R97" s="4"/>
      <c r="S97" s="4"/>
      <c r="T97" s="6">
        <f t="shared" si="12"/>
        <v>1</v>
      </c>
      <c r="U97" s="6">
        <f t="shared" si="13"/>
        <v>0.7907356948228883</v>
      </c>
    </row>
    <row r="98" spans="1:21" ht="90" x14ac:dyDescent="0.25">
      <c r="A98" s="1" t="s">
        <v>21</v>
      </c>
      <c r="B98" s="1"/>
      <c r="C98" s="1"/>
      <c r="D98" s="4">
        <f>D109</f>
        <v>13797.4</v>
      </c>
      <c r="E98" s="4"/>
      <c r="F98" s="4">
        <f>F109</f>
        <v>13797.4</v>
      </c>
      <c r="G98" s="4"/>
      <c r="H98" s="4"/>
      <c r="I98" s="4">
        <f>I109</f>
        <v>4799.6000000000004</v>
      </c>
      <c r="J98" s="8">
        <f>J109</f>
        <v>4799.6000000000004</v>
      </c>
      <c r="K98" s="4"/>
      <c r="L98" s="8">
        <f>L109</f>
        <v>4799.6000000000004</v>
      </c>
      <c r="M98" s="4"/>
      <c r="N98" s="4"/>
      <c r="O98" s="4">
        <f>O109</f>
        <v>1411.1</v>
      </c>
      <c r="P98" s="4"/>
      <c r="Q98" s="4">
        <f>Q109</f>
        <v>1411.1</v>
      </c>
      <c r="R98" s="4"/>
      <c r="S98" s="4"/>
      <c r="T98" s="6">
        <f t="shared" si="12"/>
        <v>1</v>
      </c>
      <c r="U98" s="6">
        <f t="shared" si="13"/>
        <v>0.29400366697224767</v>
      </c>
    </row>
    <row r="99" spans="1:21" ht="60" x14ac:dyDescent="0.25">
      <c r="A99" s="1" t="s">
        <v>24</v>
      </c>
      <c r="B99" s="1"/>
      <c r="C99" s="1"/>
      <c r="D99" s="4">
        <f>D112</f>
        <v>2659.9</v>
      </c>
      <c r="E99" s="4"/>
      <c r="F99" s="4">
        <f>F112</f>
        <v>2659.9</v>
      </c>
      <c r="G99" s="4"/>
      <c r="H99" s="4"/>
      <c r="I99" s="4">
        <f>I112</f>
        <v>189</v>
      </c>
      <c r="J99" s="4">
        <f>J112</f>
        <v>189</v>
      </c>
      <c r="K99" s="4"/>
      <c r="L99" s="4">
        <f>L112</f>
        <v>189</v>
      </c>
      <c r="M99" s="4"/>
      <c r="N99" s="4"/>
      <c r="O99" s="4">
        <f>O112</f>
        <v>88.7</v>
      </c>
      <c r="P99" s="4"/>
      <c r="Q99" s="4">
        <f>Q112</f>
        <v>88.7</v>
      </c>
      <c r="R99" s="4"/>
      <c r="S99" s="4"/>
      <c r="T99" s="6">
        <f t="shared" si="12"/>
        <v>1</v>
      </c>
      <c r="U99" s="6">
        <f t="shared" si="13"/>
        <v>0.46931216931216935</v>
      </c>
    </row>
    <row r="100" spans="1:21" ht="60" x14ac:dyDescent="0.25">
      <c r="A100" s="1" t="s">
        <v>67</v>
      </c>
      <c r="B100" s="1"/>
      <c r="C100" s="1"/>
      <c r="D100" s="4">
        <f>D121</f>
        <v>3882.4</v>
      </c>
      <c r="E100" s="4"/>
      <c r="F100" s="4">
        <f>F121</f>
        <v>3882.4</v>
      </c>
      <c r="G100" s="4"/>
      <c r="H100" s="4"/>
      <c r="I100" s="4">
        <f>I121</f>
        <v>2102.5</v>
      </c>
      <c r="J100" s="4">
        <f>J121</f>
        <v>430.2</v>
      </c>
      <c r="K100" s="4"/>
      <c r="L100" s="4">
        <f>L121</f>
        <v>430.2</v>
      </c>
      <c r="M100" s="4"/>
      <c r="N100" s="4"/>
      <c r="O100" s="4">
        <f>O121</f>
        <v>430.2</v>
      </c>
      <c r="P100" s="4"/>
      <c r="Q100" s="4">
        <f>Q121</f>
        <v>430.2</v>
      </c>
      <c r="R100" s="4"/>
      <c r="S100" s="4"/>
      <c r="T100" s="6">
        <f>L100/I100</f>
        <v>0.20461355529131986</v>
      </c>
      <c r="U100" s="6">
        <f t="shared" si="13"/>
        <v>1</v>
      </c>
    </row>
    <row r="101" spans="1:21" ht="60" x14ac:dyDescent="0.25">
      <c r="A101" s="1" t="s">
        <v>47</v>
      </c>
      <c r="B101" s="1"/>
      <c r="C101" s="1"/>
      <c r="D101" s="4">
        <f>D124</f>
        <v>6729.7</v>
      </c>
      <c r="E101" s="4"/>
      <c r="F101" s="4">
        <f>F124</f>
        <v>6729.7</v>
      </c>
      <c r="G101" s="4"/>
      <c r="H101" s="4"/>
      <c r="I101" s="4">
        <f>I124</f>
        <v>3105.6</v>
      </c>
      <c r="J101" s="4">
        <f>J124</f>
        <v>3105.6</v>
      </c>
      <c r="K101" s="4"/>
      <c r="L101" s="4">
        <f>L124</f>
        <v>3105.6</v>
      </c>
      <c r="M101" s="4"/>
      <c r="N101" s="4"/>
      <c r="O101" s="4">
        <f>O124</f>
        <v>1663.6</v>
      </c>
      <c r="P101" s="4"/>
      <c r="Q101" s="4">
        <f>Q124</f>
        <v>1663.6</v>
      </c>
      <c r="R101" s="4"/>
      <c r="S101" s="4"/>
      <c r="T101" s="6">
        <f>L101/I101</f>
        <v>1</v>
      </c>
      <c r="U101" s="6">
        <f t="shared" si="13"/>
        <v>0.53567748583204533</v>
      </c>
    </row>
    <row r="102" spans="1:21" x14ac:dyDescent="0.25">
      <c r="A102" s="17" t="s">
        <v>68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9"/>
    </row>
    <row r="103" spans="1:21" ht="30" x14ac:dyDescent="0.25">
      <c r="A103" s="1" t="s">
        <v>18</v>
      </c>
      <c r="B103" s="1"/>
      <c r="C103" s="1"/>
      <c r="D103" s="4">
        <f>D104</f>
        <v>200</v>
      </c>
      <c r="E103" s="4"/>
      <c r="F103" s="4">
        <f>F104</f>
        <v>200</v>
      </c>
      <c r="G103" s="4"/>
      <c r="H103" s="4"/>
      <c r="I103" s="4">
        <f>I104</f>
        <v>200</v>
      </c>
      <c r="J103" s="4">
        <f>J104</f>
        <v>0</v>
      </c>
      <c r="K103" s="4"/>
      <c r="L103" s="4">
        <f>L104</f>
        <v>0</v>
      </c>
      <c r="M103" s="4"/>
      <c r="N103" s="4"/>
      <c r="O103" s="4">
        <f>O104</f>
        <v>0</v>
      </c>
      <c r="P103" s="4"/>
      <c r="Q103" s="4">
        <f>Q104</f>
        <v>0</v>
      </c>
      <c r="R103" s="4"/>
      <c r="S103" s="4"/>
      <c r="T103" s="6">
        <f>J103/I103</f>
        <v>0</v>
      </c>
      <c r="U103" s="6">
        <f>U104</f>
        <v>0</v>
      </c>
    </row>
    <row r="104" spans="1:21" ht="60" x14ac:dyDescent="0.25">
      <c r="A104" s="1" t="s">
        <v>102</v>
      </c>
      <c r="B104" s="7" t="s">
        <v>91</v>
      </c>
      <c r="C104" s="7" t="s">
        <v>92</v>
      </c>
      <c r="D104" s="4">
        <v>200</v>
      </c>
      <c r="E104" s="4"/>
      <c r="F104" s="4">
        <v>200</v>
      </c>
      <c r="G104" s="4"/>
      <c r="H104" s="4"/>
      <c r="I104" s="4">
        <v>200</v>
      </c>
      <c r="J104" s="4">
        <v>0</v>
      </c>
      <c r="K104" s="4"/>
      <c r="L104" s="4">
        <v>0</v>
      </c>
      <c r="M104" s="4"/>
      <c r="N104" s="4"/>
      <c r="O104" s="4">
        <v>0</v>
      </c>
      <c r="P104" s="4"/>
      <c r="Q104" s="4">
        <v>0</v>
      </c>
      <c r="R104" s="4"/>
      <c r="S104" s="4"/>
      <c r="T104" s="6">
        <f>J104/I104</f>
        <v>0</v>
      </c>
      <c r="U104" s="6">
        <v>0</v>
      </c>
    </row>
    <row r="105" spans="1:21" x14ac:dyDescent="0.25">
      <c r="A105" s="17" t="s">
        <v>69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</row>
    <row r="106" spans="1:21" ht="30" x14ac:dyDescent="0.25">
      <c r="A106" s="1" t="s">
        <v>18</v>
      </c>
      <c r="B106" s="1"/>
      <c r="C106" s="1"/>
      <c r="D106" s="4">
        <f>D107</f>
        <v>6515</v>
      </c>
      <c r="E106" s="4"/>
      <c r="F106" s="4">
        <f>F107</f>
        <v>6515</v>
      </c>
      <c r="G106" s="4"/>
      <c r="H106" s="4"/>
      <c r="I106" s="4">
        <f>I107</f>
        <v>907</v>
      </c>
      <c r="J106" s="4">
        <f>J107</f>
        <v>907</v>
      </c>
      <c r="K106" s="4"/>
      <c r="L106" s="4">
        <f>L107</f>
        <v>907</v>
      </c>
      <c r="M106" s="4"/>
      <c r="N106" s="4"/>
      <c r="O106" s="4">
        <f>O107</f>
        <v>751.5</v>
      </c>
      <c r="P106" s="4"/>
      <c r="Q106" s="4">
        <f>Q107</f>
        <v>751.5</v>
      </c>
      <c r="R106" s="4"/>
      <c r="S106" s="4"/>
      <c r="T106" s="6">
        <f>J106/I106</f>
        <v>1</v>
      </c>
      <c r="U106" s="6">
        <f>O106/J106</f>
        <v>0.82855567805953689</v>
      </c>
    </row>
    <row r="107" spans="1:21" ht="75" x14ac:dyDescent="0.25">
      <c r="A107" s="1" t="s">
        <v>70</v>
      </c>
      <c r="B107" s="7" t="s">
        <v>91</v>
      </c>
      <c r="C107" s="7" t="s">
        <v>92</v>
      </c>
      <c r="D107" s="4">
        <v>6515</v>
      </c>
      <c r="E107" s="4"/>
      <c r="F107" s="4">
        <v>6515</v>
      </c>
      <c r="G107" s="4"/>
      <c r="H107" s="4"/>
      <c r="I107" s="4">
        <v>907</v>
      </c>
      <c r="J107" s="4">
        <v>907</v>
      </c>
      <c r="K107" s="4"/>
      <c r="L107" s="4">
        <v>907</v>
      </c>
      <c r="M107" s="4"/>
      <c r="N107" s="4"/>
      <c r="O107" s="4">
        <v>751.5</v>
      </c>
      <c r="P107" s="4"/>
      <c r="Q107" s="4">
        <v>751.5</v>
      </c>
      <c r="R107" s="4"/>
      <c r="S107" s="4"/>
      <c r="T107" s="6">
        <f>J107/I107</f>
        <v>1</v>
      </c>
      <c r="U107" s="6">
        <f>O107/J107</f>
        <v>0.82855567805953689</v>
      </c>
    </row>
    <row r="108" spans="1:21" x14ac:dyDescent="0.25">
      <c r="A108" s="17" t="s">
        <v>71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9"/>
    </row>
    <row r="109" spans="1:21" ht="30" x14ac:dyDescent="0.25">
      <c r="A109" s="1" t="s">
        <v>18</v>
      </c>
      <c r="B109" s="1"/>
      <c r="C109" s="1"/>
      <c r="D109" s="4">
        <f>D110</f>
        <v>13797.4</v>
      </c>
      <c r="E109" s="4"/>
      <c r="F109" s="4">
        <f>F110</f>
        <v>13797.4</v>
      </c>
      <c r="G109" s="4"/>
      <c r="H109" s="4"/>
      <c r="I109" s="4">
        <f>I110</f>
        <v>4799.6000000000004</v>
      </c>
      <c r="J109" s="4">
        <f>J110</f>
        <v>4799.6000000000004</v>
      </c>
      <c r="K109" s="4"/>
      <c r="L109" s="4">
        <f>L110</f>
        <v>4799.6000000000004</v>
      </c>
      <c r="M109" s="4"/>
      <c r="N109" s="4"/>
      <c r="O109" s="4">
        <f>O110</f>
        <v>1411.1</v>
      </c>
      <c r="P109" s="4"/>
      <c r="Q109" s="4">
        <f>Q110</f>
        <v>1411.1</v>
      </c>
      <c r="R109" s="4"/>
      <c r="S109" s="4"/>
      <c r="T109" s="6">
        <f>J109/I109</f>
        <v>1</v>
      </c>
      <c r="U109" s="6">
        <f>O109/J109</f>
        <v>0.29400366697224767</v>
      </c>
    </row>
    <row r="110" spans="1:21" ht="90" x14ac:dyDescent="0.25">
      <c r="A110" s="1" t="s">
        <v>52</v>
      </c>
      <c r="B110" s="7" t="s">
        <v>91</v>
      </c>
      <c r="C110" s="7" t="s">
        <v>92</v>
      </c>
      <c r="D110" s="4">
        <v>13797.4</v>
      </c>
      <c r="E110" s="4"/>
      <c r="F110" s="4">
        <v>13797.4</v>
      </c>
      <c r="G110" s="4"/>
      <c r="H110" s="4"/>
      <c r="I110" s="4">
        <v>4799.6000000000004</v>
      </c>
      <c r="J110" s="4">
        <v>4799.6000000000004</v>
      </c>
      <c r="K110" s="4"/>
      <c r="L110" s="4">
        <v>4799.6000000000004</v>
      </c>
      <c r="M110" s="4"/>
      <c r="N110" s="4"/>
      <c r="O110" s="4">
        <v>1411.1</v>
      </c>
      <c r="P110" s="4"/>
      <c r="Q110" s="4">
        <v>1411.1</v>
      </c>
      <c r="R110" s="4"/>
      <c r="S110" s="4"/>
      <c r="T110" s="6">
        <f>J110/I110</f>
        <v>1</v>
      </c>
      <c r="U110" s="6">
        <f>O110/J110</f>
        <v>0.29400366697224767</v>
      </c>
    </row>
    <row r="111" spans="1:21" x14ac:dyDescent="0.25">
      <c r="A111" s="17" t="s">
        <v>72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9"/>
    </row>
    <row r="112" spans="1:21" ht="30" x14ac:dyDescent="0.25">
      <c r="A112" s="1" t="s">
        <v>18</v>
      </c>
      <c r="B112" s="1"/>
      <c r="C112" s="1"/>
      <c r="D112" s="4">
        <f>D113</f>
        <v>2659.9</v>
      </c>
      <c r="E112" s="4"/>
      <c r="F112" s="4">
        <f>F113</f>
        <v>2659.9</v>
      </c>
      <c r="G112" s="4"/>
      <c r="H112" s="4"/>
      <c r="I112" s="4">
        <f>I113</f>
        <v>189</v>
      </c>
      <c r="J112" s="4">
        <f>J113</f>
        <v>189</v>
      </c>
      <c r="K112" s="4"/>
      <c r="L112" s="4">
        <f>L113</f>
        <v>189</v>
      </c>
      <c r="M112" s="4"/>
      <c r="N112" s="4"/>
      <c r="O112" s="4">
        <f>O113</f>
        <v>88.7</v>
      </c>
      <c r="P112" s="4"/>
      <c r="Q112" s="4">
        <f>Q113</f>
        <v>88.7</v>
      </c>
      <c r="R112" s="4"/>
      <c r="S112" s="4"/>
      <c r="T112" s="6">
        <f>J112/I112</f>
        <v>1</v>
      </c>
      <c r="U112" s="6">
        <f>O112/J112</f>
        <v>0.46931216931216935</v>
      </c>
    </row>
    <row r="113" spans="1:21" ht="59.25" customHeight="1" x14ac:dyDescent="0.25">
      <c r="A113" s="1" t="s">
        <v>73</v>
      </c>
      <c r="B113" s="7" t="s">
        <v>91</v>
      </c>
      <c r="C113" s="7" t="s">
        <v>92</v>
      </c>
      <c r="D113" s="4">
        <v>2659.9</v>
      </c>
      <c r="E113" s="4"/>
      <c r="F113" s="4">
        <v>2659.9</v>
      </c>
      <c r="G113" s="4"/>
      <c r="H113" s="4"/>
      <c r="I113" s="4">
        <v>189</v>
      </c>
      <c r="J113" s="4">
        <v>189</v>
      </c>
      <c r="K113" s="4"/>
      <c r="L113" s="4">
        <v>189</v>
      </c>
      <c r="M113" s="4"/>
      <c r="N113" s="4"/>
      <c r="O113" s="4">
        <v>88.7</v>
      </c>
      <c r="P113" s="4"/>
      <c r="Q113" s="4">
        <v>88.7</v>
      </c>
      <c r="R113" s="4"/>
      <c r="S113" s="4"/>
      <c r="T113" s="6">
        <f>J113/I113</f>
        <v>1</v>
      </c>
      <c r="U113" s="6">
        <f>O113/J113</f>
        <v>0.46931216931216935</v>
      </c>
    </row>
    <row r="114" spans="1:21" hidden="1" x14ac:dyDescent="0.25">
      <c r="A114" s="20" t="s">
        <v>30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2"/>
    </row>
    <row r="115" spans="1:21" ht="30" hidden="1" x14ac:dyDescent="0.25">
      <c r="A115" s="1" t="s">
        <v>18</v>
      </c>
      <c r="B115" s="1"/>
      <c r="C115" s="1"/>
      <c r="D115" s="4">
        <f t="shared" ref="D115:S115" si="14">D116</f>
        <v>0</v>
      </c>
      <c r="E115" s="4">
        <f t="shared" si="14"/>
        <v>0</v>
      </c>
      <c r="F115" s="4">
        <f t="shared" si="14"/>
        <v>0</v>
      </c>
      <c r="G115" s="4">
        <f t="shared" si="14"/>
        <v>0</v>
      </c>
      <c r="H115" s="4">
        <f t="shared" si="14"/>
        <v>0</v>
      </c>
      <c r="I115" s="4">
        <f t="shared" si="14"/>
        <v>0</v>
      </c>
      <c r="J115" s="4">
        <f t="shared" si="14"/>
        <v>0</v>
      </c>
      <c r="K115" s="4">
        <f t="shared" si="14"/>
        <v>0</v>
      </c>
      <c r="L115" s="4">
        <f t="shared" si="14"/>
        <v>0</v>
      </c>
      <c r="M115" s="4">
        <f t="shared" si="14"/>
        <v>0</v>
      </c>
      <c r="N115" s="4">
        <f t="shared" si="14"/>
        <v>0</v>
      </c>
      <c r="O115" s="4">
        <f t="shared" si="14"/>
        <v>0</v>
      </c>
      <c r="P115" s="4">
        <f t="shared" si="14"/>
        <v>0</v>
      </c>
      <c r="Q115" s="4">
        <f t="shared" si="14"/>
        <v>0</v>
      </c>
      <c r="R115" s="4">
        <f t="shared" si="14"/>
        <v>0</v>
      </c>
      <c r="S115" s="4">
        <f t="shared" si="14"/>
        <v>0</v>
      </c>
      <c r="T115" s="6" t="e">
        <f>J115/I115</f>
        <v>#DIV/0!</v>
      </c>
      <c r="U115" s="6" t="e">
        <f>O115/J115</f>
        <v>#DIV/0!</v>
      </c>
    </row>
    <row r="116" spans="1:21" ht="90" hidden="1" x14ac:dyDescent="0.25">
      <c r="A116" s="1" t="s">
        <v>21</v>
      </c>
      <c r="B116" s="1"/>
      <c r="C116" s="1"/>
      <c r="D116" s="4"/>
      <c r="E116" s="4">
        <v>0</v>
      </c>
      <c r="F116" s="4"/>
      <c r="G116" s="4">
        <v>0</v>
      </c>
      <c r="H116" s="4">
        <v>0</v>
      </c>
      <c r="I116" s="4"/>
      <c r="J116" s="4"/>
      <c r="K116" s="4">
        <v>0</v>
      </c>
      <c r="L116" s="4"/>
      <c r="M116" s="4">
        <v>0</v>
      </c>
      <c r="N116" s="4">
        <v>0</v>
      </c>
      <c r="O116" s="4"/>
      <c r="P116" s="4">
        <v>0</v>
      </c>
      <c r="Q116" s="4"/>
      <c r="R116" s="4">
        <v>0</v>
      </c>
      <c r="S116" s="4">
        <v>0</v>
      </c>
      <c r="T116" s="6" t="e">
        <f>J116/I116</f>
        <v>#DIV/0!</v>
      </c>
      <c r="U116" s="6" t="e">
        <f>O116/J116</f>
        <v>#DIV/0!</v>
      </c>
    </row>
    <row r="117" spans="1:21" ht="15" customHeight="1" x14ac:dyDescent="0.25">
      <c r="A117" s="26" t="s">
        <v>74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8"/>
    </row>
    <row r="118" spans="1:21" ht="30" x14ac:dyDescent="0.25">
      <c r="A118" s="1" t="s">
        <v>18</v>
      </c>
      <c r="B118" s="1"/>
      <c r="C118" s="1"/>
      <c r="D118" s="4">
        <f>D119</f>
        <v>750</v>
      </c>
      <c r="E118" s="4"/>
      <c r="F118" s="4">
        <f>F119</f>
        <v>750</v>
      </c>
      <c r="G118" s="4"/>
      <c r="H118" s="4"/>
      <c r="I118" s="4">
        <f>I119</f>
        <v>561</v>
      </c>
      <c r="J118" s="4">
        <f>J119</f>
        <v>561</v>
      </c>
      <c r="K118" s="4"/>
      <c r="L118" s="4">
        <f>L119</f>
        <v>561</v>
      </c>
      <c r="M118" s="4"/>
      <c r="N118" s="4"/>
      <c r="O118" s="4">
        <f>O119</f>
        <v>409.3</v>
      </c>
      <c r="P118" s="4"/>
      <c r="Q118" s="4">
        <f>Q119</f>
        <v>409.3</v>
      </c>
      <c r="R118" s="4"/>
      <c r="S118" s="4"/>
      <c r="T118" s="6">
        <f>J118/I118</f>
        <v>1</v>
      </c>
      <c r="U118" s="6">
        <f>O118/J118</f>
        <v>0.72959001782531197</v>
      </c>
    </row>
    <row r="119" spans="1:21" ht="75" x14ac:dyDescent="0.25">
      <c r="A119" s="1" t="s">
        <v>20</v>
      </c>
      <c r="B119" s="7" t="s">
        <v>91</v>
      </c>
      <c r="C119" s="7" t="s">
        <v>92</v>
      </c>
      <c r="D119" s="4">
        <v>750</v>
      </c>
      <c r="E119" s="4"/>
      <c r="F119" s="4">
        <v>750</v>
      </c>
      <c r="G119" s="4"/>
      <c r="H119" s="4"/>
      <c r="I119" s="4">
        <v>561</v>
      </c>
      <c r="J119" s="4">
        <v>561</v>
      </c>
      <c r="K119" s="4"/>
      <c r="L119" s="4">
        <v>561</v>
      </c>
      <c r="M119" s="4"/>
      <c r="N119" s="4"/>
      <c r="O119" s="4">
        <v>409.3</v>
      </c>
      <c r="P119" s="4"/>
      <c r="Q119" s="4">
        <v>409.3</v>
      </c>
      <c r="R119" s="4"/>
      <c r="S119" s="4"/>
      <c r="T119" s="6">
        <f>J119/I119</f>
        <v>1</v>
      </c>
      <c r="U119" s="6">
        <f>O119/J119</f>
        <v>0.72959001782531197</v>
      </c>
    </row>
    <row r="120" spans="1:21" x14ac:dyDescent="0.25">
      <c r="A120" s="17" t="s">
        <v>75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9"/>
    </row>
    <row r="121" spans="1:21" ht="30" x14ac:dyDescent="0.25">
      <c r="A121" s="1" t="s">
        <v>18</v>
      </c>
      <c r="B121" s="1"/>
      <c r="C121" s="1"/>
      <c r="D121" s="4">
        <f>D122</f>
        <v>3882.4</v>
      </c>
      <c r="E121" s="4"/>
      <c r="F121" s="4">
        <f>F122</f>
        <v>3882.4</v>
      </c>
      <c r="G121" s="4"/>
      <c r="H121" s="4"/>
      <c r="I121" s="4">
        <f>I122</f>
        <v>2102.5</v>
      </c>
      <c r="J121" s="4">
        <f>J122</f>
        <v>430.2</v>
      </c>
      <c r="K121" s="4"/>
      <c r="L121" s="4">
        <f>L122</f>
        <v>430.2</v>
      </c>
      <c r="M121" s="4"/>
      <c r="N121" s="4"/>
      <c r="O121" s="4">
        <f>O122</f>
        <v>430.2</v>
      </c>
      <c r="P121" s="4"/>
      <c r="Q121" s="4">
        <f>Q122</f>
        <v>430.2</v>
      </c>
      <c r="R121" s="4"/>
      <c r="S121" s="4"/>
      <c r="T121" s="6">
        <f>J121/I121</f>
        <v>0.20461355529131986</v>
      </c>
      <c r="U121" s="6">
        <f>O121/J121</f>
        <v>1</v>
      </c>
    </row>
    <row r="122" spans="1:21" ht="60" x14ac:dyDescent="0.25">
      <c r="A122" s="1" t="s">
        <v>67</v>
      </c>
      <c r="B122" s="7" t="s">
        <v>91</v>
      </c>
      <c r="C122" s="7" t="s">
        <v>92</v>
      </c>
      <c r="D122" s="4">
        <v>3882.4</v>
      </c>
      <c r="E122" s="4"/>
      <c r="F122" s="4">
        <v>3882.4</v>
      </c>
      <c r="G122" s="4"/>
      <c r="H122" s="4"/>
      <c r="I122" s="4">
        <v>2102.5</v>
      </c>
      <c r="J122" s="4">
        <v>430.2</v>
      </c>
      <c r="K122" s="4"/>
      <c r="L122" s="4">
        <v>430.2</v>
      </c>
      <c r="M122" s="4"/>
      <c r="N122" s="4"/>
      <c r="O122" s="4">
        <v>430.2</v>
      </c>
      <c r="P122" s="4"/>
      <c r="Q122" s="4">
        <v>430.2</v>
      </c>
      <c r="R122" s="4"/>
      <c r="S122" s="4"/>
      <c r="T122" s="6">
        <f>J122/I122</f>
        <v>0.20461355529131986</v>
      </c>
      <c r="U122" s="6">
        <f>O122/J122</f>
        <v>1</v>
      </c>
    </row>
    <row r="123" spans="1:21" x14ac:dyDescent="0.25">
      <c r="A123" s="17" t="s">
        <v>76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9"/>
    </row>
    <row r="124" spans="1:21" ht="30" x14ac:dyDescent="0.25">
      <c r="A124" s="1" t="s">
        <v>18</v>
      </c>
      <c r="B124" s="1"/>
      <c r="C124" s="1"/>
      <c r="D124" s="4">
        <f>D125</f>
        <v>6729.7</v>
      </c>
      <c r="E124" s="4"/>
      <c r="F124" s="4">
        <f>F125</f>
        <v>6729.7</v>
      </c>
      <c r="G124" s="4"/>
      <c r="H124" s="4"/>
      <c r="I124" s="4">
        <f>I125</f>
        <v>3105.6</v>
      </c>
      <c r="J124" s="4">
        <f>J125</f>
        <v>3105.6</v>
      </c>
      <c r="K124" s="4"/>
      <c r="L124" s="4">
        <f>L125</f>
        <v>3105.6</v>
      </c>
      <c r="M124" s="4"/>
      <c r="N124" s="4"/>
      <c r="O124" s="4">
        <f>O125</f>
        <v>1663.6</v>
      </c>
      <c r="P124" s="4"/>
      <c r="Q124" s="4">
        <f>Q125</f>
        <v>1663.6</v>
      </c>
      <c r="R124" s="4"/>
      <c r="S124" s="4"/>
      <c r="T124" s="6">
        <f>J124/I124</f>
        <v>1</v>
      </c>
      <c r="U124" s="6">
        <f>O124/J124</f>
        <v>0.53567748583204533</v>
      </c>
    </row>
    <row r="125" spans="1:21" ht="60" x14ac:dyDescent="0.25">
      <c r="A125" s="1" t="s">
        <v>47</v>
      </c>
      <c r="B125" s="7" t="s">
        <v>91</v>
      </c>
      <c r="C125" s="7" t="s">
        <v>92</v>
      </c>
      <c r="D125" s="4">
        <v>6729.7</v>
      </c>
      <c r="E125" s="4"/>
      <c r="F125" s="4">
        <v>6729.7</v>
      </c>
      <c r="G125" s="4"/>
      <c r="H125" s="4"/>
      <c r="I125" s="4">
        <v>3105.6</v>
      </c>
      <c r="J125" s="4">
        <v>3105.6</v>
      </c>
      <c r="K125" s="4"/>
      <c r="L125" s="4">
        <v>3105.6</v>
      </c>
      <c r="M125" s="4"/>
      <c r="N125" s="4"/>
      <c r="O125" s="4">
        <v>1663.6</v>
      </c>
      <c r="P125" s="4"/>
      <c r="Q125" s="4">
        <v>1663.6</v>
      </c>
      <c r="R125" s="4"/>
      <c r="S125" s="4"/>
      <c r="T125" s="6">
        <f>J125/I125</f>
        <v>1</v>
      </c>
      <c r="U125" s="6">
        <f>O125/J125</f>
        <v>0.53567748583204533</v>
      </c>
    </row>
    <row r="126" spans="1:21" hidden="1" x14ac:dyDescent="0.25">
      <c r="A126" s="20" t="s">
        <v>31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2"/>
    </row>
    <row r="127" spans="1:21" ht="30" hidden="1" x14ac:dyDescent="0.25">
      <c r="A127" s="1" t="s">
        <v>18</v>
      </c>
      <c r="B127" s="1"/>
      <c r="C127" s="1"/>
      <c r="D127" s="4">
        <f t="shared" ref="D127:S127" si="15">D128</f>
        <v>0</v>
      </c>
      <c r="E127" s="4">
        <f t="shared" si="15"/>
        <v>0</v>
      </c>
      <c r="F127" s="4">
        <f t="shared" si="15"/>
        <v>0</v>
      </c>
      <c r="G127" s="4">
        <f t="shared" si="15"/>
        <v>0</v>
      </c>
      <c r="H127" s="4">
        <f t="shared" si="15"/>
        <v>0</v>
      </c>
      <c r="I127" s="4">
        <f t="shared" si="15"/>
        <v>0</v>
      </c>
      <c r="J127" s="4">
        <f t="shared" si="15"/>
        <v>0</v>
      </c>
      <c r="K127" s="4">
        <f t="shared" si="15"/>
        <v>0</v>
      </c>
      <c r="L127" s="4">
        <f t="shared" si="15"/>
        <v>0</v>
      </c>
      <c r="M127" s="4">
        <f t="shared" si="15"/>
        <v>0</v>
      </c>
      <c r="N127" s="4">
        <f t="shared" si="15"/>
        <v>0</v>
      </c>
      <c r="O127" s="4">
        <f t="shared" si="15"/>
        <v>0</v>
      </c>
      <c r="P127" s="4">
        <f t="shared" si="15"/>
        <v>0</v>
      </c>
      <c r="Q127" s="4">
        <f t="shared" si="15"/>
        <v>0</v>
      </c>
      <c r="R127" s="4">
        <f t="shared" si="15"/>
        <v>0</v>
      </c>
      <c r="S127" s="4">
        <f t="shared" si="15"/>
        <v>0</v>
      </c>
      <c r="T127" s="6" t="e">
        <f>J127/I127</f>
        <v>#DIV/0!</v>
      </c>
      <c r="U127" s="6" t="e">
        <f>O127/J127</f>
        <v>#DIV/0!</v>
      </c>
    </row>
    <row r="128" spans="1:21" ht="75" hidden="1" x14ac:dyDescent="0.25">
      <c r="A128" s="1" t="s">
        <v>20</v>
      </c>
      <c r="B128" s="1"/>
      <c r="C128" s="1"/>
      <c r="D128" s="4"/>
      <c r="E128" s="4">
        <v>0</v>
      </c>
      <c r="F128" s="4"/>
      <c r="G128" s="4">
        <v>0</v>
      </c>
      <c r="H128" s="4">
        <v>0</v>
      </c>
      <c r="I128" s="4"/>
      <c r="J128" s="4"/>
      <c r="K128" s="4">
        <v>0</v>
      </c>
      <c r="L128" s="4"/>
      <c r="M128" s="4">
        <v>0</v>
      </c>
      <c r="N128" s="4">
        <v>0</v>
      </c>
      <c r="O128" s="4"/>
      <c r="P128" s="4">
        <v>0</v>
      </c>
      <c r="Q128" s="4"/>
      <c r="R128" s="4">
        <v>0</v>
      </c>
      <c r="S128" s="4">
        <v>0</v>
      </c>
      <c r="T128" s="6" t="e">
        <f>J128/I128</f>
        <v>#DIV/0!</v>
      </c>
      <c r="U128" s="6" t="e">
        <f>O128/J128</f>
        <v>#DIV/0!</v>
      </c>
    </row>
    <row r="129" spans="1:21" x14ac:dyDescent="0.25">
      <c r="A129" s="17" t="s">
        <v>97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9"/>
    </row>
    <row r="130" spans="1:21" ht="30" x14ac:dyDescent="0.25">
      <c r="A130" s="1" t="s">
        <v>18</v>
      </c>
      <c r="B130" s="1"/>
      <c r="C130" s="1"/>
      <c r="D130" s="4">
        <f>D131</f>
        <v>15</v>
      </c>
      <c r="E130" s="4"/>
      <c r="F130" s="4">
        <f>F131</f>
        <v>15</v>
      </c>
      <c r="G130" s="4"/>
      <c r="H130" s="4"/>
      <c r="I130" s="4">
        <f>I131</f>
        <v>0</v>
      </c>
      <c r="J130" s="4">
        <f>J131</f>
        <v>0</v>
      </c>
      <c r="K130" s="4"/>
      <c r="L130" s="4">
        <f>L131</f>
        <v>0</v>
      </c>
      <c r="M130" s="4"/>
      <c r="N130" s="4"/>
      <c r="O130" s="4">
        <f>O131</f>
        <v>0</v>
      </c>
      <c r="P130" s="4"/>
      <c r="Q130" s="4">
        <f>Q131</f>
        <v>0</v>
      </c>
      <c r="R130" s="4"/>
      <c r="S130" s="4"/>
      <c r="T130" s="6">
        <f>T131</f>
        <v>0</v>
      </c>
      <c r="U130" s="6">
        <f>U131</f>
        <v>0</v>
      </c>
    </row>
    <row r="131" spans="1:21" ht="60" x14ac:dyDescent="0.25">
      <c r="A131" s="1" t="s">
        <v>102</v>
      </c>
      <c r="B131" s="7" t="s">
        <v>91</v>
      </c>
      <c r="C131" s="7" t="s">
        <v>92</v>
      </c>
      <c r="D131" s="4">
        <v>15</v>
      </c>
      <c r="E131" s="4"/>
      <c r="F131" s="4">
        <v>15</v>
      </c>
      <c r="G131" s="4"/>
      <c r="H131" s="4"/>
      <c r="I131" s="4">
        <v>0</v>
      </c>
      <c r="J131" s="4">
        <v>0</v>
      </c>
      <c r="K131" s="4"/>
      <c r="L131" s="4">
        <v>0</v>
      </c>
      <c r="M131" s="4"/>
      <c r="N131" s="4"/>
      <c r="O131" s="4">
        <v>0</v>
      </c>
      <c r="P131" s="4"/>
      <c r="Q131" s="4">
        <v>0</v>
      </c>
      <c r="R131" s="4"/>
      <c r="S131" s="4"/>
      <c r="T131" s="6">
        <v>0</v>
      </c>
      <c r="U131" s="6">
        <v>0</v>
      </c>
    </row>
    <row r="132" spans="1:21" ht="16.5" customHeight="1" x14ac:dyDescent="0.25">
      <c r="A132" s="23" t="s">
        <v>32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5"/>
    </row>
    <row r="133" spans="1:21" ht="27.75" customHeight="1" x14ac:dyDescent="0.25">
      <c r="A133" s="10" t="s">
        <v>18</v>
      </c>
      <c r="B133" s="10"/>
      <c r="C133" s="10"/>
      <c r="D133" s="11">
        <f>SUM(D134:D140)</f>
        <v>5816.9000000000005</v>
      </c>
      <c r="E133" s="11"/>
      <c r="F133" s="11">
        <f>SUM(F134:F140)</f>
        <v>5816.9000000000005</v>
      </c>
      <c r="G133" s="11"/>
      <c r="H133" s="11"/>
      <c r="I133" s="11">
        <f>SUM(I134:I140)</f>
        <v>46.1</v>
      </c>
      <c r="J133" s="11">
        <f>SUM(J134:J140)</f>
        <v>46.1</v>
      </c>
      <c r="K133" s="11"/>
      <c r="L133" s="11">
        <f>SUM(L134:L140)</f>
        <v>46.1</v>
      </c>
      <c r="M133" s="11"/>
      <c r="N133" s="11"/>
      <c r="O133" s="11">
        <f>SUM(O134:O140)</f>
        <v>0</v>
      </c>
      <c r="P133" s="11"/>
      <c r="Q133" s="11">
        <f>SUM(Q134:Q140)</f>
        <v>0</v>
      </c>
      <c r="R133" s="11"/>
      <c r="S133" s="11"/>
      <c r="T133" s="12">
        <f t="shared" ref="T133" si="16">J133/I133</f>
        <v>1</v>
      </c>
      <c r="U133" s="12">
        <f t="shared" ref="U133:U137" si="17">O133/J133</f>
        <v>0</v>
      </c>
    </row>
    <row r="134" spans="1:21" ht="93.75" customHeight="1" x14ac:dyDescent="0.25">
      <c r="A134" s="1" t="s">
        <v>95</v>
      </c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6"/>
      <c r="U134" s="6"/>
    </row>
    <row r="135" spans="1:21" ht="80.25" customHeight="1" x14ac:dyDescent="0.25">
      <c r="A135" s="1" t="s">
        <v>20</v>
      </c>
      <c r="B135" s="5"/>
      <c r="C135" s="5"/>
      <c r="D135" s="4">
        <f>D142</f>
        <v>159</v>
      </c>
      <c r="E135" s="4"/>
      <c r="F135" s="4">
        <f>F142</f>
        <v>159</v>
      </c>
      <c r="G135" s="4"/>
      <c r="H135" s="4"/>
      <c r="I135" s="4">
        <f>I142</f>
        <v>0</v>
      </c>
      <c r="J135" s="4">
        <f>J142</f>
        <v>0</v>
      </c>
      <c r="K135" s="4"/>
      <c r="L135" s="4">
        <f>L142</f>
        <v>0</v>
      </c>
      <c r="M135" s="4"/>
      <c r="N135" s="4"/>
      <c r="O135" s="4">
        <f>O142</f>
        <v>0</v>
      </c>
      <c r="P135" s="4"/>
      <c r="Q135" s="4">
        <f>Q142</f>
        <v>0</v>
      </c>
      <c r="R135" s="4"/>
      <c r="S135" s="4"/>
      <c r="T135" s="6">
        <v>0</v>
      </c>
      <c r="U135" s="6">
        <v>0</v>
      </c>
    </row>
    <row r="136" spans="1:21" ht="89.25" customHeight="1" x14ac:dyDescent="0.25">
      <c r="A136" s="1" t="s">
        <v>42</v>
      </c>
      <c r="B136" s="5"/>
      <c r="C136" s="5"/>
      <c r="D136" s="4">
        <f>D160</f>
        <v>3841</v>
      </c>
      <c r="E136" s="4"/>
      <c r="F136" s="4">
        <f>F160</f>
        <v>3841</v>
      </c>
      <c r="G136" s="4"/>
      <c r="H136" s="4"/>
      <c r="I136" s="4">
        <f>I160</f>
        <v>0</v>
      </c>
      <c r="J136" s="4">
        <f>J160</f>
        <v>0</v>
      </c>
      <c r="K136" s="4"/>
      <c r="L136" s="4">
        <f>L160</f>
        <v>0</v>
      </c>
      <c r="M136" s="4"/>
      <c r="N136" s="4"/>
      <c r="O136" s="4">
        <f>O160</f>
        <v>0</v>
      </c>
      <c r="P136" s="4"/>
      <c r="Q136" s="4">
        <f>Q160</f>
        <v>0</v>
      </c>
      <c r="R136" s="4"/>
      <c r="S136" s="4"/>
      <c r="T136" s="6">
        <v>0</v>
      </c>
      <c r="U136" s="6">
        <v>0</v>
      </c>
    </row>
    <row r="137" spans="1:21" ht="91.5" customHeight="1" x14ac:dyDescent="0.25">
      <c r="A137" s="1" t="s">
        <v>21</v>
      </c>
      <c r="B137" s="5"/>
      <c r="C137" s="5"/>
      <c r="D137" s="4">
        <f>D145</f>
        <v>102.3</v>
      </c>
      <c r="E137" s="4"/>
      <c r="F137" s="4">
        <f>F145</f>
        <v>102.3</v>
      </c>
      <c r="G137" s="4"/>
      <c r="H137" s="4"/>
      <c r="I137" s="4">
        <f>I145</f>
        <v>46.1</v>
      </c>
      <c r="J137" s="4">
        <f>J145</f>
        <v>46.1</v>
      </c>
      <c r="K137" s="4"/>
      <c r="L137" s="4">
        <f>L145</f>
        <v>46.1</v>
      </c>
      <c r="M137" s="4"/>
      <c r="N137" s="4"/>
      <c r="O137" s="4">
        <f>O145</f>
        <v>0</v>
      </c>
      <c r="P137" s="4"/>
      <c r="Q137" s="4">
        <f>Q145</f>
        <v>0</v>
      </c>
      <c r="R137" s="4"/>
      <c r="S137" s="4"/>
      <c r="T137" s="6">
        <f>J137/I137</f>
        <v>1</v>
      </c>
      <c r="U137" s="6">
        <f t="shared" si="17"/>
        <v>0</v>
      </c>
    </row>
    <row r="138" spans="1:21" ht="52.5" customHeight="1" x14ac:dyDescent="0.25">
      <c r="A138" s="1" t="s">
        <v>22</v>
      </c>
      <c r="B138" s="5"/>
      <c r="C138" s="5"/>
      <c r="D138" s="4">
        <f>D148</f>
        <v>200</v>
      </c>
      <c r="E138" s="4"/>
      <c r="F138" s="4">
        <f>F148</f>
        <v>200</v>
      </c>
      <c r="G138" s="4"/>
      <c r="H138" s="4"/>
      <c r="I138" s="4">
        <f>I148</f>
        <v>0</v>
      </c>
      <c r="J138" s="4">
        <f>J148</f>
        <v>0</v>
      </c>
      <c r="K138" s="4"/>
      <c r="L138" s="4">
        <f>L148</f>
        <v>0</v>
      </c>
      <c r="M138" s="4"/>
      <c r="N138" s="4"/>
      <c r="O138" s="4">
        <f>O148</f>
        <v>0</v>
      </c>
      <c r="P138" s="4"/>
      <c r="Q138" s="4">
        <f>Q148</f>
        <v>0</v>
      </c>
      <c r="R138" s="4"/>
      <c r="S138" s="4"/>
      <c r="T138" s="6">
        <v>0</v>
      </c>
      <c r="U138" s="6">
        <v>0</v>
      </c>
    </row>
    <row r="139" spans="1:21" ht="96.75" customHeight="1" x14ac:dyDescent="0.25">
      <c r="A139" s="1" t="s">
        <v>23</v>
      </c>
      <c r="B139" s="5"/>
      <c r="C139" s="5"/>
      <c r="D139" s="4">
        <f>D151</f>
        <v>514.6</v>
      </c>
      <c r="E139" s="4"/>
      <c r="F139" s="4">
        <f>F151</f>
        <v>514.6</v>
      </c>
      <c r="G139" s="4"/>
      <c r="H139" s="4"/>
      <c r="I139" s="4">
        <f>I151</f>
        <v>0</v>
      </c>
      <c r="J139" s="4">
        <f>J151</f>
        <v>0</v>
      </c>
      <c r="K139" s="4"/>
      <c r="L139" s="4">
        <f>L151</f>
        <v>0</v>
      </c>
      <c r="M139" s="4"/>
      <c r="N139" s="4"/>
      <c r="O139" s="4">
        <f>O151</f>
        <v>0</v>
      </c>
      <c r="P139" s="4"/>
      <c r="Q139" s="4">
        <f>Q151</f>
        <v>0</v>
      </c>
      <c r="R139" s="4"/>
      <c r="S139" s="4"/>
      <c r="T139" s="6">
        <v>0</v>
      </c>
      <c r="U139" s="6">
        <v>0</v>
      </c>
    </row>
    <row r="140" spans="1:21" ht="63" customHeight="1" x14ac:dyDescent="0.25">
      <c r="A140" s="1" t="s">
        <v>24</v>
      </c>
      <c r="B140" s="5"/>
      <c r="C140" s="5"/>
      <c r="D140" s="4">
        <f>D157</f>
        <v>1000</v>
      </c>
      <c r="E140" s="4"/>
      <c r="F140" s="4">
        <f>F157</f>
        <v>1000</v>
      </c>
      <c r="G140" s="4"/>
      <c r="H140" s="4"/>
      <c r="I140" s="4">
        <f>I157</f>
        <v>0</v>
      </c>
      <c r="J140" s="4">
        <f>J157</f>
        <v>0</v>
      </c>
      <c r="K140" s="4"/>
      <c r="L140" s="4">
        <f>L157</f>
        <v>0</v>
      </c>
      <c r="M140" s="4"/>
      <c r="N140" s="4"/>
      <c r="O140" s="4">
        <f>O157</f>
        <v>0</v>
      </c>
      <c r="P140" s="4"/>
      <c r="Q140" s="4">
        <f>Q157</f>
        <v>0</v>
      </c>
      <c r="R140" s="4"/>
      <c r="S140" s="4"/>
      <c r="T140" s="6">
        <v>0</v>
      </c>
      <c r="U140" s="6">
        <v>0</v>
      </c>
    </row>
    <row r="141" spans="1:21" ht="16.5" customHeight="1" x14ac:dyDescent="0.25">
      <c r="A141" s="17" t="s">
        <v>77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9"/>
    </row>
    <row r="142" spans="1:21" ht="32.25" customHeight="1" x14ac:dyDescent="0.25">
      <c r="A142" s="1" t="s">
        <v>18</v>
      </c>
      <c r="B142" s="5"/>
      <c r="C142" s="5"/>
      <c r="D142" s="4">
        <f>D143</f>
        <v>159</v>
      </c>
      <c r="E142" s="4"/>
      <c r="F142" s="4">
        <f>F143</f>
        <v>159</v>
      </c>
      <c r="G142" s="4"/>
      <c r="H142" s="4"/>
      <c r="I142" s="4">
        <f>I143</f>
        <v>0</v>
      </c>
      <c r="J142" s="4">
        <f>J143</f>
        <v>0</v>
      </c>
      <c r="K142" s="4"/>
      <c r="L142" s="4">
        <f>L143</f>
        <v>0</v>
      </c>
      <c r="M142" s="4"/>
      <c r="N142" s="4"/>
      <c r="O142" s="4">
        <f>O143</f>
        <v>0</v>
      </c>
      <c r="P142" s="4"/>
      <c r="Q142" s="4">
        <f>Q143</f>
        <v>0</v>
      </c>
      <c r="R142" s="4"/>
      <c r="S142" s="4"/>
      <c r="T142" s="6">
        <f>T143</f>
        <v>0</v>
      </c>
      <c r="U142" s="6">
        <f>U143</f>
        <v>0</v>
      </c>
    </row>
    <row r="143" spans="1:21" ht="93.75" customHeight="1" x14ac:dyDescent="0.25">
      <c r="A143" s="1" t="s">
        <v>20</v>
      </c>
      <c r="B143" s="7" t="s">
        <v>91</v>
      </c>
      <c r="C143" s="7" t="s">
        <v>92</v>
      </c>
      <c r="D143" s="4">
        <v>159</v>
      </c>
      <c r="E143" s="4"/>
      <c r="F143" s="4">
        <v>159</v>
      </c>
      <c r="G143" s="4"/>
      <c r="H143" s="4"/>
      <c r="I143" s="4">
        <v>0</v>
      </c>
      <c r="J143" s="4">
        <v>0</v>
      </c>
      <c r="K143" s="4"/>
      <c r="L143" s="4">
        <v>0</v>
      </c>
      <c r="M143" s="4"/>
      <c r="N143" s="4"/>
      <c r="O143" s="4">
        <v>0</v>
      </c>
      <c r="P143" s="4"/>
      <c r="Q143" s="4">
        <v>0</v>
      </c>
      <c r="R143" s="4"/>
      <c r="S143" s="4"/>
      <c r="T143" s="6">
        <v>0</v>
      </c>
      <c r="U143" s="6">
        <v>0</v>
      </c>
    </row>
    <row r="144" spans="1:21" ht="16.5" customHeight="1" x14ac:dyDescent="0.25">
      <c r="A144" s="17" t="s">
        <v>78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9"/>
    </row>
    <row r="145" spans="1:21" ht="27.75" customHeight="1" x14ac:dyDescent="0.25">
      <c r="A145" s="1" t="s">
        <v>18</v>
      </c>
      <c r="B145" s="5"/>
      <c r="C145" s="5"/>
      <c r="D145" s="4">
        <f>D146</f>
        <v>102.3</v>
      </c>
      <c r="E145" s="4"/>
      <c r="F145" s="4">
        <f>F146</f>
        <v>102.3</v>
      </c>
      <c r="G145" s="4"/>
      <c r="H145" s="4"/>
      <c r="I145" s="4">
        <f>I146</f>
        <v>46.1</v>
      </c>
      <c r="J145" s="4">
        <f>J146</f>
        <v>46.1</v>
      </c>
      <c r="K145" s="4"/>
      <c r="L145" s="4">
        <f>L146</f>
        <v>46.1</v>
      </c>
      <c r="M145" s="4"/>
      <c r="N145" s="4"/>
      <c r="O145" s="4">
        <f>O146</f>
        <v>0</v>
      </c>
      <c r="P145" s="4"/>
      <c r="Q145" s="4">
        <f>Q146</f>
        <v>0</v>
      </c>
      <c r="R145" s="4"/>
      <c r="S145" s="4"/>
      <c r="T145" s="6">
        <f>J145/I145</f>
        <v>1</v>
      </c>
      <c r="U145" s="6">
        <f>O145/J145</f>
        <v>0</v>
      </c>
    </row>
    <row r="146" spans="1:21" ht="73.5" customHeight="1" x14ac:dyDescent="0.25">
      <c r="A146" s="1" t="s">
        <v>52</v>
      </c>
      <c r="B146" s="7" t="s">
        <v>91</v>
      </c>
      <c r="C146" s="7" t="s">
        <v>92</v>
      </c>
      <c r="D146" s="4">
        <v>102.3</v>
      </c>
      <c r="E146" s="4"/>
      <c r="F146" s="4">
        <v>102.3</v>
      </c>
      <c r="G146" s="4"/>
      <c r="H146" s="4"/>
      <c r="I146" s="4">
        <v>46.1</v>
      </c>
      <c r="J146" s="4">
        <v>46.1</v>
      </c>
      <c r="K146" s="4"/>
      <c r="L146" s="4">
        <v>46.1</v>
      </c>
      <c r="M146" s="4"/>
      <c r="N146" s="4"/>
      <c r="O146" s="4">
        <v>0</v>
      </c>
      <c r="P146" s="4"/>
      <c r="Q146" s="4">
        <v>0</v>
      </c>
      <c r="R146" s="4"/>
      <c r="S146" s="4"/>
      <c r="T146" s="6">
        <f>J146/I146</f>
        <v>1</v>
      </c>
      <c r="U146" s="6">
        <f>O146/J146</f>
        <v>0</v>
      </c>
    </row>
    <row r="147" spans="1:21" ht="16.5" customHeight="1" x14ac:dyDescent="0.25">
      <c r="A147" s="17" t="s">
        <v>79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9"/>
    </row>
    <row r="148" spans="1:21" ht="30" customHeight="1" x14ac:dyDescent="0.25">
      <c r="A148" s="1" t="s">
        <v>18</v>
      </c>
      <c r="B148" s="5"/>
      <c r="C148" s="5"/>
      <c r="D148" s="4">
        <f>D149</f>
        <v>200</v>
      </c>
      <c r="E148" s="4"/>
      <c r="F148" s="4">
        <f>F149</f>
        <v>200</v>
      </c>
      <c r="G148" s="4"/>
      <c r="H148" s="4"/>
      <c r="I148" s="4">
        <f>I149</f>
        <v>0</v>
      </c>
      <c r="J148" s="4">
        <f>J149</f>
        <v>0</v>
      </c>
      <c r="K148" s="4"/>
      <c r="L148" s="4">
        <f>L149</f>
        <v>0</v>
      </c>
      <c r="M148" s="4"/>
      <c r="N148" s="4"/>
      <c r="O148" s="4">
        <f>O149</f>
        <v>0</v>
      </c>
      <c r="P148" s="4"/>
      <c r="Q148" s="4">
        <f>Q149</f>
        <v>0</v>
      </c>
      <c r="R148" s="4"/>
      <c r="S148" s="4"/>
      <c r="T148" s="6">
        <f>T149</f>
        <v>0</v>
      </c>
      <c r="U148" s="6">
        <f>U149</f>
        <v>0</v>
      </c>
    </row>
    <row r="149" spans="1:21" ht="48" customHeight="1" x14ac:dyDescent="0.25">
      <c r="A149" s="1" t="s">
        <v>22</v>
      </c>
      <c r="B149" s="7" t="s">
        <v>91</v>
      </c>
      <c r="C149" s="7" t="s">
        <v>92</v>
      </c>
      <c r="D149" s="4">
        <v>200</v>
      </c>
      <c r="E149" s="4"/>
      <c r="F149" s="4">
        <v>200</v>
      </c>
      <c r="G149" s="4"/>
      <c r="H149" s="4"/>
      <c r="I149" s="4">
        <v>0</v>
      </c>
      <c r="J149" s="4">
        <v>0</v>
      </c>
      <c r="K149" s="4"/>
      <c r="L149" s="4">
        <v>0</v>
      </c>
      <c r="M149" s="4"/>
      <c r="N149" s="4"/>
      <c r="O149" s="4">
        <v>0</v>
      </c>
      <c r="P149" s="4"/>
      <c r="Q149" s="4">
        <v>0</v>
      </c>
      <c r="R149" s="4"/>
      <c r="S149" s="4"/>
      <c r="T149" s="6">
        <v>0</v>
      </c>
      <c r="U149" s="6">
        <v>0</v>
      </c>
    </row>
    <row r="150" spans="1:21" ht="16.5" customHeight="1" x14ac:dyDescent="0.25">
      <c r="A150" s="17" t="s">
        <v>80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9"/>
    </row>
    <row r="151" spans="1:21" ht="28.5" customHeight="1" x14ac:dyDescent="0.25">
      <c r="A151" s="1" t="s">
        <v>18</v>
      </c>
      <c r="B151" s="5"/>
      <c r="C151" s="5"/>
      <c r="D151" s="4">
        <f>D152</f>
        <v>514.6</v>
      </c>
      <c r="E151" s="4"/>
      <c r="F151" s="4">
        <f>F152</f>
        <v>514.6</v>
      </c>
      <c r="G151" s="4"/>
      <c r="H151" s="4"/>
      <c r="I151" s="4">
        <f>I152</f>
        <v>0</v>
      </c>
      <c r="J151" s="4">
        <f>J152</f>
        <v>0</v>
      </c>
      <c r="K151" s="4"/>
      <c r="L151" s="4">
        <f>L152</f>
        <v>0</v>
      </c>
      <c r="M151" s="4"/>
      <c r="N151" s="4"/>
      <c r="O151" s="4">
        <f>O152</f>
        <v>0</v>
      </c>
      <c r="P151" s="4"/>
      <c r="Q151" s="4">
        <f>Q152</f>
        <v>0</v>
      </c>
      <c r="R151" s="4"/>
      <c r="S151" s="4"/>
      <c r="T151" s="6">
        <f>T152</f>
        <v>0</v>
      </c>
      <c r="U151" s="6">
        <f>U152</f>
        <v>0</v>
      </c>
    </row>
    <row r="152" spans="1:21" ht="90.75" customHeight="1" x14ac:dyDescent="0.25">
      <c r="A152" s="1" t="s">
        <v>58</v>
      </c>
      <c r="B152" s="7" t="s">
        <v>91</v>
      </c>
      <c r="C152" s="7" t="s">
        <v>92</v>
      </c>
      <c r="D152" s="4">
        <v>514.6</v>
      </c>
      <c r="E152" s="4"/>
      <c r="F152" s="4">
        <v>514.6</v>
      </c>
      <c r="G152" s="4"/>
      <c r="H152" s="4"/>
      <c r="I152" s="4">
        <v>0</v>
      </c>
      <c r="J152" s="4">
        <v>0</v>
      </c>
      <c r="K152" s="4"/>
      <c r="L152" s="4">
        <v>0</v>
      </c>
      <c r="M152" s="4"/>
      <c r="N152" s="4"/>
      <c r="O152" s="4">
        <v>0</v>
      </c>
      <c r="P152" s="4"/>
      <c r="Q152" s="4">
        <v>0</v>
      </c>
      <c r="R152" s="4"/>
      <c r="S152" s="4"/>
      <c r="T152" s="13">
        <v>0</v>
      </c>
      <c r="U152" s="6">
        <v>0</v>
      </c>
    </row>
    <row r="153" spans="1:21" ht="16.5" hidden="1" customHeight="1" x14ac:dyDescent="0.25">
      <c r="A153" s="20" t="s">
        <v>33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2"/>
    </row>
    <row r="154" spans="1:21" ht="31.5" hidden="1" customHeight="1" x14ac:dyDescent="0.25">
      <c r="A154" s="1" t="s">
        <v>18</v>
      </c>
      <c r="B154" s="5"/>
      <c r="C154" s="5"/>
      <c r="D154" s="4">
        <f t="shared" ref="D154:S154" si="18">D155</f>
        <v>0</v>
      </c>
      <c r="E154" s="4">
        <f t="shared" si="18"/>
        <v>0</v>
      </c>
      <c r="F154" s="4">
        <f t="shared" si="18"/>
        <v>0</v>
      </c>
      <c r="G154" s="4">
        <f t="shared" si="18"/>
        <v>0</v>
      </c>
      <c r="H154" s="4">
        <f t="shared" si="18"/>
        <v>0</v>
      </c>
      <c r="I154" s="4">
        <f t="shared" si="18"/>
        <v>0</v>
      </c>
      <c r="J154" s="4">
        <f t="shared" si="18"/>
        <v>0</v>
      </c>
      <c r="K154" s="4">
        <f t="shared" si="18"/>
        <v>0</v>
      </c>
      <c r="L154" s="4">
        <f t="shared" si="18"/>
        <v>0</v>
      </c>
      <c r="M154" s="4">
        <f t="shared" si="18"/>
        <v>0</v>
      </c>
      <c r="N154" s="4">
        <f t="shared" si="18"/>
        <v>0</v>
      </c>
      <c r="O154" s="4">
        <f t="shared" si="18"/>
        <v>0</v>
      </c>
      <c r="P154" s="4">
        <f t="shared" si="18"/>
        <v>0</v>
      </c>
      <c r="Q154" s="4">
        <f t="shared" si="18"/>
        <v>0</v>
      </c>
      <c r="R154" s="4">
        <f t="shared" si="18"/>
        <v>0</v>
      </c>
      <c r="S154" s="4">
        <f t="shared" si="18"/>
        <v>0</v>
      </c>
      <c r="T154" s="6" t="e">
        <f>J154/I154</f>
        <v>#DIV/0!</v>
      </c>
      <c r="U154" s="6" t="e">
        <f>O154/J154</f>
        <v>#DIV/0!</v>
      </c>
    </row>
    <row r="155" spans="1:21" ht="75.75" hidden="1" customHeight="1" x14ac:dyDescent="0.25">
      <c r="A155" s="1" t="s">
        <v>20</v>
      </c>
      <c r="B155" s="5"/>
      <c r="C155" s="5"/>
      <c r="D155" s="4"/>
      <c r="E155" s="4">
        <v>0</v>
      </c>
      <c r="F155" s="4"/>
      <c r="G155" s="4">
        <v>0</v>
      </c>
      <c r="H155" s="4">
        <v>0</v>
      </c>
      <c r="I155" s="4"/>
      <c r="J155" s="4"/>
      <c r="K155" s="4">
        <v>0</v>
      </c>
      <c r="L155" s="4"/>
      <c r="M155" s="4">
        <v>0</v>
      </c>
      <c r="N155" s="4">
        <v>0</v>
      </c>
      <c r="O155" s="4"/>
      <c r="P155" s="4">
        <v>0</v>
      </c>
      <c r="Q155" s="4"/>
      <c r="R155" s="4">
        <v>0</v>
      </c>
      <c r="S155" s="4">
        <v>0</v>
      </c>
      <c r="T155" s="6" t="e">
        <f>J155/I155</f>
        <v>#DIV/0!</v>
      </c>
      <c r="U155" s="6" t="e">
        <f>O155/J155</f>
        <v>#DIV/0!</v>
      </c>
    </row>
    <row r="156" spans="1:21" ht="16.5" customHeight="1" x14ac:dyDescent="0.25">
      <c r="A156" s="17" t="s">
        <v>81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9"/>
    </row>
    <row r="157" spans="1:21" ht="29.25" customHeight="1" x14ac:dyDescent="0.25">
      <c r="A157" s="1" t="s">
        <v>18</v>
      </c>
      <c r="B157" s="5"/>
      <c r="C157" s="5"/>
      <c r="D157" s="4">
        <f>D158</f>
        <v>1000</v>
      </c>
      <c r="E157" s="4"/>
      <c r="F157" s="4">
        <f>F158</f>
        <v>1000</v>
      </c>
      <c r="G157" s="4"/>
      <c r="H157" s="4"/>
      <c r="I157" s="4">
        <f>I158</f>
        <v>0</v>
      </c>
      <c r="J157" s="4">
        <f>J158</f>
        <v>0</v>
      </c>
      <c r="K157" s="4"/>
      <c r="L157" s="4">
        <f>L158</f>
        <v>0</v>
      </c>
      <c r="M157" s="4"/>
      <c r="N157" s="4"/>
      <c r="O157" s="4">
        <f>O158</f>
        <v>0</v>
      </c>
      <c r="P157" s="4"/>
      <c r="Q157" s="4">
        <f>Q158</f>
        <v>0</v>
      </c>
      <c r="R157" s="4"/>
      <c r="S157" s="4"/>
      <c r="T157" s="6">
        <f>T158</f>
        <v>0</v>
      </c>
      <c r="U157" s="6">
        <f>U158</f>
        <v>0</v>
      </c>
    </row>
    <row r="158" spans="1:21" ht="81.75" customHeight="1" x14ac:dyDescent="0.25">
      <c r="A158" s="1" t="s">
        <v>73</v>
      </c>
      <c r="B158" s="7" t="s">
        <v>91</v>
      </c>
      <c r="C158" s="7" t="s">
        <v>92</v>
      </c>
      <c r="D158" s="4">
        <v>1000</v>
      </c>
      <c r="E158" s="4"/>
      <c r="F158" s="4">
        <v>1000</v>
      </c>
      <c r="G158" s="4"/>
      <c r="H158" s="4"/>
      <c r="I158" s="4">
        <v>0</v>
      </c>
      <c r="J158" s="4">
        <v>0</v>
      </c>
      <c r="K158" s="4"/>
      <c r="L158" s="4">
        <v>0</v>
      </c>
      <c r="M158" s="4"/>
      <c r="N158" s="4"/>
      <c r="O158" s="4">
        <v>0</v>
      </c>
      <c r="P158" s="4"/>
      <c r="Q158" s="4">
        <v>0</v>
      </c>
      <c r="R158" s="4"/>
      <c r="S158" s="4"/>
      <c r="T158" s="6">
        <v>0</v>
      </c>
      <c r="U158" s="6">
        <v>0</v>
      </c>
    </row>
    <row r="159" spans="1:21" ht="16.5" customHeight="1" x14ac:dyDescent="0.25">
      <c r="A159" s="17" t="s">
        <v>98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9"/>
    </row>
    <row r="160" spans="1:21" ht="29.25" customHeight="1" x14ac:dyDescent="0.25">
      <c r="A160" s="1" t="s">
        <v>18</v>
      </c>
      <c r="B160" s="5"/>
      <c r="C160" s="5"/>
      <c r="D160" s="4">
        <f>D161</f>
        <v>3841</v>
      </c>
      <c r="E160" s="4"/>
      <c r="F160" s="4">
        <f>F161</f>
        <v>3841</v>
      </c>
      <c r="G160" s="4"/>
      <c r="H160" s="4"/>
      <c r="I160" s="4">
        <f>I161</f>
        <v>0</v>
      </c>
      <c r="J160" s="4">
        <f>J161</f>
        <v>0</v>
      </c>
      <c r="K160" s="4"/>
      <c r="L160" s="4">
        <f>L161</f>
        <v>0</v>
      </c>
      <c r="M160" s="4"/>
      <c r="N160" s="4"/>
      <c r="O160" s="4">
        <f>O161</f>
        <v>0</v>
      </c>
      <c r="P160" s="4"/>
      <c r="Q160" s="4">
        <f>Q161</f>
        <v>0</v>
      </c>
      <c r="R160" s="4"/>
      <c r="S160" s="4"/>
      <c r="T160" s="6">
        <f>T161</f>
        <v>0</v>
      </c>
      <c r="U160" s="6">
        <f>U161</f>
        <v>0</v>
      </c>
    </row>
    <row r="161" spans="1:21" ht="95.25" customHeight="1" x14ac:dyDescent="0.25">
      <c r="A161" s="1" t="s">
        <v>42</v>
      </c>
      <c r="B161" s="7" t="s">
        <v>91</v>
      </c>
      <c r="C161" s="7" t="s">
        <v>92</v>
      </c>
      <c r="D161" s="4">
        <v>3841</v>
      </c>
      <c r="E161" s="4"/>
      <c r="F161" s="4">
        <v>3841</v>
      </c>
      <c r="G161" s="4"/>
      <c r="H161" s="4"/>
      <c r="I161" s="4">
        <v>0</v>
      </c>
      <c r="J161" s="4">
        <v>0</v>
      </c>
      <c r="K161" s="4"/>
      <c r="L161" s="4">
        <v>0</v>
      </c>
      <c r="M161" s="4"/>
      <c r="N161" s="4"/>
      <c r="O161" s="4">
        <v>0</v>
      </c>
      <c r="P161" s="4"/>
      <c r="Q161" s="4">
        <v>0</v>
      </c>
      <c r="R161" s="4"/>
      <c r="S161" s="4"/>
      <c r="T161" s="6">
        <v>0</v>
      </c>
      <c r="U161" s="6">
        <v>0</v>
      </c>
    </row>
    <row r="162" spans="1:21" ht="16.5" customHeight="1" x14ac:dyDescent="0.25">
      <c r="A162" s="23" t="s">
        <v>82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5"/>
    </row>
    <row r="163" spans="1:21" ht="31.5" customHeight="1" x14ac:dyDescent="0.25">
      <c r="A163" s="10" t="s">
        <v>18</v>
      </c>
      <c r="B163" s="10"/>
      <c r="C163" s="10"/>
      <c r="D163" s="11">
        <f>SUM(D164:D167)</f>
        <v>26913.9</v>
      </c>
      <c r="E163" s="11"/>
      <c r="F163" s="11">
        <f>SUM(F164:F167)</f>
        <v>26913.9</v>
      </c>
      <c r="G163" s="11"/>
      <c r="H163" s="11"/>
      <c r="I163" s="11">
        <f>SUM(I164:I167)</f>
        <v>243.2</v>
      </c>
      <c r="J163" s="11">
        <f>SUM(J164:J167)</f>
        <v>243.2</v>
      </c>
      <c r="K163" s="11"/>
      <c r="L163" s="11">
        <f>SUM(L164:L167)</f>
        <v>243.2</v>
      </c>
      <c r="M163" s="11"/>
      <c r="N163" s="11"/>
      <c r="O163" s="11">
        <f>SUM(O164:O167)</f>
        <v>144.29999999999998</v>
      </c>
      <c r="P163" s="11"/>
      <c r="Q163" s="11">
        <f>SUM(Q164:Q167)</f>
        <v>144.29999999999998</v>
      </c>
      <c r="R163" s="11"/>
      <c r="S163" s="11"/>
      <c r="T163" s="12">
        <f>J163/I163</f>
        <v>1</v>
      </c>
      <c r="U163" s="12">
        <f>O163/J163</f>
        <v>0.59333881578947367</v>
      </c>
    </row>
    <row r="164" spans="1:21" ht="87.75" customHeight="1" x14ac:dyDescent="0.25">
      <c r="A164" s="1" t="s">
        <v>95</v>
      </c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6"/>
      <c r="U164" s="6"/>
    </row>
    <row r="165" spans="1:21" ht="92.25" customHeight="1" x14ac:dyDescent="0.25">
      <c r="A165" s="1" t="s">
        <v>23</v>
      </c>
      <c r="B165" s="1"/>
      <c r="C165" s="1"/>
      <c r="D165" s="4">
        <f>D170</f>
        <v>2916.9</v>
      </c>
      <c r="E165" s="4"/>
      <c r="F165" s="4">
        <f>F170</f>
        <v>2916.9</v>
      </c>
      <c r="G165" s="4"/>
      <c r="H165" s="4"/>
      <c r="I165" s="4">
        <f>I170</f>
        <v>239.6</v>
      </c>
      <c r="J165" s="4">
        <f>J170</f>
        <v>239.6</v>
      </c>
      <c r="K165" s="4"/>
      <c r="L165" s="4">
        <f>L170</f>
        <v>239.6</v>
      </c>
      <c r="M165" s="4"/>
      <c r="N165" s="4"/>
      <c r="O165" s="4">
        <f>O170</f>
        <v>140.69999999999999</v>
      </c>
      <c r="P165" s="4"/>
      <c r="Q165" s="4">
        <f>Q170</f>
        <v>140.69999999999999</v>
      </c>
      <c r="R165" s="4"/>
      <c r="S165" s="4"/>
      <c r="T165" s="6">
        <f>J165/I165</f>
        <v>1</v>
      </c>
      <c r="U165" s="6">
        <f>O165/J165</f>
        <v>0.587228714524207</v>
      </c>
    </row>
    <row r="166" spans="1:21" ht="54" customHeight="1" x14ac:dyDescent="0.25">
      <c r="A166" s="1" t="s">
        <v>56</v>
      </c>
      <c r="B166" s="1"/>
      <c r="C166" s="1"/>
      <c r="D166" s="4">
        <f>D171</f>
        <v>3997</v>
      </c>
      <c r="E166" s="4"/>
      <c r="F166" s="4">
        <f>F171</f>
        <v>3997</v>
      </c>
      <c r="G166" s="4"/>
      <c r="H166" s="4"/>
      <c r="I166" s="4">
        <f>I171</f>
        <v>3.6</v>
      </c>
      <c r="J166" s="4">
        <f>J171</f>
        <v>3.6</v>
      </c>
      <c r="K166" s="4"/>
      <c r="L166" s="4">
        <f>L171</f>
        <v>3.6</v>
      </c>
      <c r="M166" s="4"/>
      <c r="N166" s="4"/>
      <c r="O166" s="4">
        <f>O171</f>
        <v>3.6</v>
      </c>
      <c r="P166" s="4"/>
      <c r="Q166" s="4">
        <f>Q171</f>
        <v>3.6</v>
      </c>
      <c r="R166" s="4"/>
      <c r="S166" s="4"/>
      <c r="T166" s="6">
        <f>J166/I166</f>
        <v>1</v>
      </c>
      <c r="U166" s="6">
        <f>O166/J166</f>
        <v>1</v>
      </c>
    </row>
    <row r="167" spans="1:21" ht="228" customHeight="1" x14ac:dyDescent="0.25">
      <c r="A167" s="1" t="s">
        <v>100</v>
      </c>
      <c r="B167" s="1"/>
      <c r="C167" s="1"/>
      <c r="D167" s="4">
        <f>D174</f>
        <v>20000</v>
      </c>
      <c r="E167" s="4"/>
      <c r="F167" s="4">
        <f>F174</f>
        <v>20000</v>
      </c>
      <c r="G167" s="4"/>
      <c r="H167" s="4"/>
      <c r="I167" s="4">
        <f>I174</f>
        <v>0</v>
      </c>
      <c r="J167" s="4">
        <f>J174</f>
        <v>0</v>
      </c>
      <c r="K167" s="4"/>
      <c r="L167" s="4">
        <f>L174</f>
        <v>0</v>
      </c>
      <c r="M167" s="4"/>
      <c r="N167" s="4"/>
      <c r="O167" s="4">
        <f>O174</f>
        <v>0</v>
      </c>
      <c r="P167" s="4"/>
      <c r="Q167" s="4">
        <f>Q174</f>
        <v>0</v>
      </c>
      <c r="R167" s="4"/>
      <c r="S167" s="4"/>
      <c r="T167" s="6">
        <v>0</v>
      </c>
      <c r="U167" s="6">
        <v>0</v>
      </c>
    </row>
    <row r="168" spans="1:21" ht="16.5" customHeight="1" x14ac:dyDescent="0.25">
      <c r="A168" s="17" t="s">
        <v>83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9"/>
    </row>
    <row r="169" spans="1:21" ht="27.75" customHeight="1" x14ac:dyDescent="0.25">
      <c r="A169" s="1" t="s">
        <v>18</v>
      </c>
      <c r="B169" s="1"/>
      <c r="C169" s="1"/>
      <c r="D169" s="4">
        <f>D170+D171</f>
        <v>6913.9</v>
      </c>
      <c r="E169" s="4"/>
      <c r="F169" s="4">
        <f>F170+F171</f>
        <v>6913.9</v>
      </c>
      <c r="G169" s="4"/>
      <c r="H169" s="4"/>
      <c r="I169" s="4">
        <f>I170+I171</f>
        <v>243.2</v>
      </c>
      <c r="J169" s="4">
        <f>J170+J171</f>
        <v>243.2</v>
      </c>
      <c r="K169" s="4"/>
      <c r="L169" s="4">
        <f>L170+L171</f>
        <v>243.2</v>
      </c>
      <c r="M169" s="4"/>
      <c r="N169" s="4"/>
      <c r="O169" s="4">
        <f>O170+O171</f>
        <v>144.29999999999998</v>
      </c>
      <c r="P169" s="4"/>
      <c r="Q169" s="4">
        <f>Q170+Q171</f>
        <v>144.29999999999998</v>
      </c>
      <c r="R169" s="4"/>
      <c r="S169" s="4"/>
      <c r="T169" s="6">
        <f>J169/I169</f>
        <v>1</v>
      </c>
      <c r="U169" s="6">
        <f>O169/J169</f>
        <v>0.59333881578947367</v>
      </c>
    </row>
    <row r="170" spans="1:21" ht="90" customHeight="1" x14ac:dyDescent="0.25">
      <c r="A170" s="14" t="s">
        <v>23</v>
      </c>
      <c r="B170" s="15" t="s">
        <v>91</v>
      </c>
      <c r="C170" s="15" t="s">
        <v>92</v>
      </c>
      <c r="D170" s="8">
        <v>2916.9</v>
      </c>
      <c r="E170" s="8"/>
      <c r="F170" s="8">
        <v>2916.9</v>
      </c>
      <c r="G170" s="8"/>
      <c r="H170" s="8"/>
      <c r="I170" s="8">
        <v>239.6</v>
      </c>
      <c r="J170" s="8">
        <v>239.6</v>
      </c>
      <c r="K170" s="8"/>
      <c r="L170" s="8">
        <v>239.6</v>
      </c>
      <c r="M170" s="8"/>
      <c r="N170" s="8"/>
      <c r="O170" s="8">
        <v>140.69999999999999</v>
      </c>
      <c r="P170" s="8"/>
      <c r="Q170" s="8">
        <v>140.69999999999999</v>
      </c>
      <c r="R170" s="8"/>
      <c r="S170" s="8"/>
      <c r="T170" s="16">
        <f>J170/I170</f>
        <v>1</v>
      </c>
      <c r="U170" s="16">
        <f>O170/J170</f>
        <v>0.587228714524207</v>
      </c>
    </row>
    <row r="171" spans="1:21" ht="48" customHeight="1" x14ac:dyDescent="0.25">
      <c r="A171" s="1" t="s">
        <v>56</v>
      </c>
      <c r="B171" s="7" t="s">
        <v>91</v>
      </c>
      <c r="C171" s="7" t="s">
        <v>92</v>
      </c>
      <c r="D171" s="4">
        <v>3997</v>
      </c>
      <c r="E171" s="4"/>
      <c r="F171" s="4">
        <v>3997</v>
      </c>
      <c r="G171" s="4"/>
      <c r="H171" s="4"/>
      <c r="I171" s="4">
        <v>3.6</v>
      </c>
      <c r="J171" s="4">
        <v>3.6</v>
      </c>
      <c r="K171" s="4"/>
      <c r="L171" s="4">
        <v>3.6</v>
      </c>
      <c r="M171" s="4"/>
      <c r="N171" s="4"/>
      <c r="O171" s="4">
        <v>3.6</v>
      </c>
      <c r="P171" s="4"/>
      <c r="Q171" s="4">
        <v>3.6</v>
      </c>
      <c r="R171" s="4"/>
      <c r="S171" s="4"/>
      <c r="T171" s="6">
        <f>J171/I171</f>
        <v>1</v>
      </c>
      <c r="U171" s="6">
        <f>O171/J171</f>
        <v>1</v>
      </c>
    </row>
    <row r="172" spans="1:21" ht="16.5" customHeight="1" x14ac:dyDescent="0.25">
      <c r="A172" s="17" t="s">
        <v>84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9"/>
    </row>
    <row r="173" spans="1:21" ht="27.75" customHeight="1" x14ac:dyDescent="0.25">
      <c r="A173" s="1" t="s">
        <v>18</v>
      </c>
      <c r="B173" s="1"/>
      <c r="C173" s="1"/>
      <c r="D173" s="4">
        <f>D174</f>
        <v>20000</v>
      </c>
      <c r="E173" s="4"/>
      <c r="F173" s="4">
        <f>F174</f>
        <v>20000</v>
      </c>
      <c r="G173" s="4"/>
      <c r="H173" s="4"/>
      <c r="I173" s="4">
        <f>I174</f>
        <v>0</v>
      </c>
      <c r="J173" s="4">
        <f>J174</f>
        <v>0</v>
      </c>
      <c r="K173" s="4"/>
      <c r="L173" s="4">
        <f>L174</f>
        <v>0</v>
      </c>
      <c r="M173" s="4"/>
      <c r="N173" s="4"/>
      <c r="O173" s="4">
        <f>O174</f>
        <v>0</v>
      </c>
      <c r="P173" s="4"/>
      <c r="Q173" s="4">
        <f>Q174</f>
        <v>0</v>
      </c>
      <c r="R173" s="4"/>
      <c r="S173" s="4"/>
      <c r="T173" s="6">
        <f>T174</f>
        <v>0</v>
      </c>
      <c r="U173" s="6">
        <f>U174</f>
        <v>0</v>
      </c>
    </row>
    <row r="174" spans="1:21" ht="169.5" customHeight="1" x14ac:dyDescent="0.25">
      <c r="A174" s="1" t="s">
        <v>101</v>
      </c>
      <c r="B174" s="7" t="s">
        <v>91</v>
      </c>
      <c r="C174" s="7" t="s">
        <v>92</v>
      </c>
      <c r="D174" s="4">
        <v>20000</v>
      </c>
      <c r="E174" s="4"/>
      <c r="F174" s="4">
        <v>20000</v>
      </c>
      <c r="G174" s="4"/>
      <c r="H174" s="4"/>
      <c r="I174" s="4">
        <v>0</v>
      </c>
      <c r="J174" s="4">
        <v>0</v>
      </c>
      <c r="K174" s="4"/>
      <c r="L174" s="4">
        <v>0</v>
      </c>
      <c r="M174" s="4"/>
      <c r="N174" s="4"/>
      <c r="O174" s="4">
        <v>0</v>
      </c>
      <c r="P174" s="4"/>
      <c r="Q174" s="4">
        <v>0</v>
      </c>
      <c r="R174" s="4"/>
      <c r="S174" s="4"/>
      <c r="T174" s="6">
        <v>0</v>
      </c>
      <c r="U174" s="6">
        <v>0</v>
      </c>
    </row>
    <row r="175" spans="1:21" ht="16.5" hidden="1" customHeight="1" x14ac:dyDescent="0.25">
      <c r="A175" s="20" t="s">
        <v>34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2"/>
    </row>
    <row r="176" spans="1:21" ht="29.25" hidden="1" customHeight="1" x14ac:dyDescent="0.25">
      <c r="A176" s="1" t="s">
        <v>18</v>
      </c>
      <c r="B176" s="1"/>
      <c r="C176" s="1"/>
      <c r="D176" s="4">
        <f t="shared" ref="D176:S176" si="19">D177</f>
        <v>0</v>
      </c>
      <c r="E176" s="4">
        <f t="shared" si="19"/>
        <v>0</v>
      </c>
      <c r="F176" s="4">
        <f t="shared" si="19"/>
        <v>0</v>
      </c>
      <c r="G176" s="4">
        <f t="shared" si="19"/>
        <v>0</v>
      </c>
      <c r="H176" s="4">
        <f t="shared" si="19"/>
        <v>0</v>
      </c>
      <c r="I176" s="4">
        <f t="shared" si="19"/>
        <v>0</v>
      </c>
      <c r="J176" s="4">
        <f t="shared" si="19"/>
        <v>0</v>
      </c>
      <c r="K176" s="4">
        <f t="shared" si="19"/>
        <v>0</v>
      </c>
      <c r="L176" s="4">
        <f t="shared" si="19"/>
        <v>0</v>
      </c>
      <c r="M176" s="4">
        <f t="shared" si="19"/>
        <v>0</v>
      </c>
      <c r="N176" s="4">
        <f t="shared" si="19"/>
        <v>0</v>
      </c>
      <c r="O176" s="4">
        <f t="shared" si="19"/>
        <v>0</v>
      </c>
      <c r="P176" s="4">
        <f t="shared" si="19"/>
        <v>0</v>
      </c>
      <c r="Q176" s="4">
        <f t="shared" si="19"/>
        <v>0</v>
      </c>
      <c r="R176" s="4">
        <f t="shared" si="19"/>
        <v>0</v>
      </c>
      <c r="S176" s="4">
        <f t="shared" si="19"/>
        <v>0</v>
      </c>
      <c r="T176" s="6" t="e">
        <f>J176/I176</f>
        <v>#DIV/0!</v>
      </c>
      <c r="U176" s="6" t="e">
        <f>O176/J176</f>
        <v>#DIV/0!</v>
      </c>
    </row>
    <row r="177" spans="1:21" ht="92.25" hidden="1" customHeight="1" x14ac:dyDescent="0.25">
      <c r="A177" s="1" t="s">
        <v>23</v>
      </c>
      <c r="B177" s="1"/>
      <c r="C177" s="1"/>
      <c r="D177" s="4"/>
      <c r="E177" s="4">
        <v>0</v>
      </c>
      <c r="F177" s="4"/>
      <c r="G177" s="4">
        <v>0</v>
      </c>
      <c r="H177" s="4">
        <v>0</v>
      </c>
      <c r="I177" s="4"/>
      <c r="J177" s="4"/>
      <c r="K177" s="4">
        <v>0</v>
      </c>
      <c r="L177" s="4"/>
      <c r="M177" s="4">
        <v>0</v>
      </c>
      <c r="N177" s="4">
        <v>0</v>
      </c>
      <c r="O177" s="4"/>
      <c r="P177" s="4">
        <v>0</v>
      </c>
      <c r="Q177" s="4"/>
      <c r="R177" s="4">
        <v>0</v>
      </c>
      <c r="S177" s="4">
        <v>0</v>
      </c>
      <c r="T177" s="6" t="e">
        <f>J177/I177</f>
        <v>#DIV/0!</v>
      </c>
      <c r="U177" s="6" t="e">
        <f>O177/J177</f>
        <v>#DIV/0!</v>
      </c>
    </row>
    <row r="178" spans="1:21" ht="16.5" customHeight="1" x14ac:dyDescent="0.25">
      <c r="A178" s="23" t="s">
        <v>85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5"/>
    </row>
    <row r="179" spans="1:21" ht="28.5" customHeight="1" x14ac:dyDescent="0.25">
      <c r="A179" s="10" t="s">
        <v>18</v>
      </c>
      <c r="B179" s="10"/>
      <c r="C179" s="10"/>
      <c r="D179" s="11">
        <f>D180+D193</f>
        <v>10092.4</v>
      </c>
      <c r="E179" s="11"/>
      <c r="F179" s="11">
        <f>F180+F193</f>
        <v>10092.4</v>
      </c>
      <c r="G179" s="11"/>
      <c r="H179" s="11"/>
      <c r="I179" s="11">
        <f>I180+I193</f>
        <v>626.79999999999995</v>
      </c>
      <c r="J179" s="11">
        <f>J180+J193</f>
        <v>497.8</v>
      </c>
      <c r="K179" s="11"/>
      <c r="L179" s="11">
        <f>L180+L193</f>
        <v>497.8</v>
      </c>
      <c r="M179" s="11"/>
      <c r="N179" s="11"/>
      <c r="O179" s="11">
        <f>O180+O193</f>
        <v>497.8</v>
      </c>
      <c r="P179" s="11"/>
      <c r="Q179" s="11">
        <f>Q180+Q193</f>
        <v>497.8</v>
      </c>
      <c r="R179" s="11"/>
      <c r="S179" s="11"/>
      <c r="T179" s="12">
        <f>J179/I179</f>
        <v>0.79419272495213789</v>
      </c>
      <c r="U179" s="12">
        <f>O179/J179</f>
        <v>1</v>
      </c>
    </row>
    <row r="180" spans="1:21" ht="93" customHeight="1" x14ac:dyDescent="0.25">
      <c r="A180" s="1" t="s">
        <v>95</v>
      </c>
      <c r="B180" s="7" t="s">
        <v>91</v>
      </c>
      <c r="C180" s="7" t="s">
        <v>92</v>
      </c>
      <c r="D180" s="4">
        <f>D196</f>
        <v>7000</v>
      </c>
      <c r="E180" s="4"/>
      <c r="F180" s="4">
        <f>F196</f>
        <v>7000</v>
      </c>
      <c r="G180" s="4"/>
      <c r="H180" s="4"/>
      <c r="I180" s="4">
        <f>I196</f>
        <v>0</v>
      </c>
      <c r="J180" s="4">
        <f>J196</f>
        <v>0</v>
      </c>
      <c r="K180" s="4"/>
      <c r="L180" s="4">
        <f>L196</f>
        <v>0</v>
      </c>
      <c r="M180" s="4"/>
      <c r="N180" s="4"/>
      <c r="O180" s="4">
        <f>O196</f>
        <v>0</v>
      </c>
      <c r="P180" s="4"/>
      <c r="Q180" s="4">
        <f>Q196</f>
        <v>0</v>
      </c>
      <c r="R180" s="4"/>
      <c r="S180" s="4"/>
      <c r="T180" s="6">
        <v>0</v>
      </c>
      <c r="U180" s="6">
        <v>0</v>
      </c>
    </row>
    <row r="181" spans="1:21" ht="16.5" hidden="1" customHeight="1" x14ac:dyDescent="0.25">
      <c r="A181" s="20" t="s">
        <v>35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2"/>
    </row>
    <row r="182" spans="1:21" ht="27.75" hidden="1" customHeight="1" x14ac:dyDescent="0.25">
      <c r="A182" s="1" t="s">
        <v>18</v>
      </c>
      <c r="B182" s="1"/>
      <c r="C182" s="1"/>
      <c r="D182" s="4">
        <f t="shared" ref="D182:S182" si="20">D183</f>
        <v>0</v>
      </c>
      <c r="E182" s="4">
        <f t="shared" si="20"/>
        <v>0</v>
      </c>
      <c r="F182" s="4">
        <f t="shared" si="20"/>
        <v>0</v>
      </c>
      <c r="G182" s="4">
        <f t="shared" si="20"/>
        <v>0</v>
      </c>
      <c r="H182" s="4">
        <f t="shared" si="20"/>
        <v>0</v>
      </c>
      <c r="I182" s="4">
        <f t="shared" si="20"/>
        <v>0</v>
      </c>
      <c r="J182" s="4">
        <f t="shared" si="20"/>
        <v>0</v>
      </c>
      <c r="K182" s="4">
        <f t="shared" si="20"/>
        <v>0</v>
      </c>
      <c r="L182" s="4">
        <f t="shared" si="20"/>
        <v>0</v>
      </c>
      <c r="M182" s="4">
        <f t="shared" si="20"/>
        <v>0</v>
      </c>
      <c r="N182" s="4">
        <f t="shared" si="20"/>
        <v>0</v>
      </c>
      <c r="O182" s="4">
        <f t="shared" si="20"/>
        <v>0</v>
      </c>
      <c r="P182" s="4">
        <f t="shared" si="20"/>
        <v>0</v>
      </c>
      <c r="Q182" s="4">
        <f t="shared" si="20"/>
        <v>0</v>
      </c>
      <c r="R182" s="4">
        <f t="shared" si="20"/>
        <v>0</v>
      </c>
      <c r="S182" s="4">
        <f t="shared" si="20"/>
        <v>0</v>
      </c>
      <c r="T182" s="6" t="e">
        <f>J182/I182</f>
        <v>#DIV/0!</v>
      </c>
      <c r="U182" s="6" t="e">
        <f>O182/J182</f>
        <v>#DIV/0!</v>
      </c>
    </row>
    <row r="183" spans="1:21" ht="90.75" hidden="1" customHeight="1" x14ac:dyDescent="0.25">
      <c r="A183" s="1" t="s">
        <v>23</v>
      </c>
      <c r="B183" s="1"/>
      <c r="C183" s="1"/>
      <c r="D183" s="4"/>
      <c r="E183" s="4">
        <v>0</v>
      </c>
      <c r="F183" s="4"/>
      <c r="G183" s="4">
        <v>0</v>
      </c>
      <c r="H183" s="4">
        <v>0</v>
      </c>
      <c r="I183" s="4"/>
      <c r="J183" s="4"/>
      <c r="K183" s="4">
        <v>0</v>
      </c>
      <c r="L183" s="4"/>
      <c r="M183" s="4">
        <v>0</v>
      </c>
      <c r="N183" s="4">
        <v>0</v>
      </c>
      <c r="O183" s="4"/>
      <c r="P183" s="4">
        <v>0</v>
      </c>
      <c r="Q183" s="4"/>
      <c r="R183" s="4">
        <v>0</v>
      </c>
      <c r="S183" s="4">
        <v>0</v>
      </c>
      <c r="T183" s="6" t="e">
        <f>J183/I183</f>
        <v>#DIV/0!</v>
      </c>
      <c r="U183" s="6" t="e">
        <f>O183/J183</f>
        <v>#DIV/0!</v>
      </c>
    </row>
    <row r="184" spans="1:21" ht="16.5" hidden="1" customHeight="1" x14ac:dyDescent="0.25">
      <c r="A184" s="20" t="s">
        <v>36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2"/>
    </row>
    <row r="185" spans="1:21" ht="29.25" hidden="1" customHeight="1" x14ac:dyDescent="0.25">
      <c r="A185" s="1" t="s">
        <v>18</v>
      </c>
      <c r="B185" s="1"/>
      <c r="C185" s="1"/>
      <c r="D185" s="4">
        <f t="shared" ref="D185:S185" si="21">D186</f>
        <v>0</v>
      </c>
      <c r="E185" s="4">
        <f t="shared" si="21"/>
        <v>0</v>
      </c>
      <c r="F185" s="4">
        <f t="shared" si="21"/>
        <v>0</v>
      </c>
      <c r="G185" s="4">
        <f t="shared" si="21"/>
        <v>0</v>
      </c>
      <c r="H185" s="4">
        <f t="shared" si="21"/>
        <v>0</v>
      </c>
      <c r="I185" s="4">
        <f t="shared" si="21"/>
        <v>0</v>
      </c>
      <c r="J185" s="4">
        <f t="shared" si="21"/>
        <v>0</v>
      </c>
      <c r="K185" s="4">
        <f t="shared" si="21"/>
        <v>0</v>
      </c>
      <c r="L185" s="4">
        <f t="shared" si="21"/>
        <v>0</v>
      </c>
      <c r="M185" s="4">
        <f t="shared" si="21"/>
        <v>0</v>
      </c>
      <c r="N185" s="4">
        <f t="shared" si="21"/>
        <v>0</v>
      </c>
      <c r="O185" s="4">
        <f t="shared" si="21"/>
        <v>0</v>
      </c>
      <c r="P185" s="4">
        <f t="shared" si="21"/>
        <v>0</v>
      </c>
      <c r="Q185" s="4">
        <f t="shared" si="21"/>
        <v>0</v>
      </c>
      <c r="R185" s="4">
        <f t="shared" si="21"/>
        <v>0</v>
      </c>
      <c r="S185" s="4">
        <f t="shared" si="21"/>
        <v>0</v>
      </c>
      <c r="T185" s="6" t="e">
        <f>J185/I185</f>
        <v>#DIV/0!</v>
      </c>
      <c r="U185" s="6" t="e">
        <f>O185/J185</f>
        <v>#DIV/0!</v>
      </c>
    </row>
    <row r="186" spans="1:21" ht="91.5" hidden="1" customHeight="1" x14ac:dyDescent="0.25">
      <c r="A186" s="1" t="s">
        <v>23</v>
      </c>
      <c r="B186" s="1"/>
      <c r="C186" s="1"/>
      <c r="D186" s="4"/>
      <c r="E186" s="4">
        <v>0</v>
      </c>
      <c r="F186" s="4"/>
      <c r="G186" s="4">
        <v>0</v>
      </c>
      <c r="H186" s="4">
        <v>0</v>
      </c>
      <c r="I186" s="4"/>
      <c r="J186" s="4"/>
      <c r="K186" s="4">
        <v>0</v>
      </c>
      <c r="L186" s="4"/>
      <c r="M186" s="4">
        <v>0</v>
      </c>
      <c r="N186" s="4">
        <v>0</v>
      </c>
      <c r="O186" s="4"/>
      <c r="P186" s="4">
        <v>0</v>
      </c>
      <c r="Q186" s="4"/>
      <c r="R186" s="4">
        <v>0</v>
      </c>
      <c r="S186" s="4">
        <v>0</v>
      </c>
      <c r="T186" s="6" t="e">
        <f>J186/I186</f>
        <v>#DIV/0!</v>
      </c>
      <c r="U186" s="6" t="e">
        <f>O186/J186</f>
        <v>#DIV/0!</v>
      </c>
    </row>
    <row r="187" spans="1:21" ht="16.5" hidden="1" customHeight="1" x14ac:dyDescent="0.25">
      <c r="A187" s="20" t="s">
        <v>37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2"/>
    </row>
    <row r="188" spans="1:21" ht="27" hidden="1" customHeight="1" x14ac:dyDescent="0.25">
      <c r="A188" s="1" t="s">
        <v>18</v>
      </c>
      <c r="B188" s="1"/>
      <c r="C188" s="1"/>
      <c r="D188" s="4">
        <f t="shared" ref="D188:S188" si="22">D189</f>
        <v>0</v>
      </c>
      <c r="E188" s="4">
        <f t="shared" si="22"/>
        <v>0</v>
      </c>
      <c r="F188" s="4">
        <f t="shared" si="22"/>
        <v>0</v>
      </c>
      <c r="G188" s="4">
        <f t="shared" si="22"/>
        <v>0</v>
      </c>
      <c r="H188" s="4">
        <f t="shared" si="22"/>
        <v>0</v>
      </c>
      <c r="I188" s="4">
        <f t="shared" si="22"/>
        <v>0</v>
      </c>
      <c r="J188" s="4">
        <f t="shared" si="22"/>
        <v>0</v>
      </c>
      <c r="K188" s="4">
        <f t="shared" si="22"/>
        <v>0</v>
      </c>
      <c r="L188" s="4">
        <f t="shared" si="22"/>
        <v>0</v>
      </c>
      <c r="M188" s="4">
        <f t="shared" si="22"/>
        <v>0</v>
      </c>
      <c r="N188" s="4">
        <f t="shared" si="22"/>
        <v>0</v>
      </c>
      <c r="O188" s="4">
        <f t="shared" si="22"/>
        <v>0</v>
      </c>
      <c r="P188" s="4">
        <f t="shared" si="22"/>
        <v>0</v>
      </c>
      <c r="Q188" s="4">
        <f t="shared" si="22"/>
        <v>0</v>
      </c>
      <c r="R188" s="4">
        <f t="shared" si="22"/>
        <v>0</v>
      </c>
      <c r="S188" s="4">
        <f t="shared" si="22"/>
        <v>0</v>
      </c>
      <c r="T188" s="6" t="e">
        <f>J188/I188</f>
        <v>#DIV/0!</v>
      </c>
      <c r="U188" s="6" t="e">
        <f>O188/J188</f>
        <v>#DIV/0!</v>
      </c>
    </row>
    <row r="189" spans="1:21" ht="92.25" hidden="1" customHeight="1" x14ac:dyDescent="0.25">
      <c r="A189" s="1" t="s">
        <v>23</v>
      </c>
      <c r="B189" s="1"/>
      <c r="C189" s="1"/>
      <c r="D189" s="4"/>
      <c r="E189" s="4">
        <v>0</v>
      </c>
      <c r="F189" s="4"/>
      <c r="G189" s="4">
        <v>0</v>
      </c>
      <c r="H189" s="4">
        <v>0</v>
      </c>
      <c r="I189" s="4"/>
      <c r="J189" s="4"/>
      <c r="K189" s="4">
        <v>0</v>
      </c>
      <c r="L189" s="4"/>
      <c r="M189" s="4">
        <v>0</v>
      </c>
      <c r="N189" s="4">
        <v>0</v>
      </c>
      <c r="O189" s="4"/>
      <c r="P189" s="4">
        <v>0</v>
      </c>
      <c r="Q189" s="4"/>
      <c r="R189" s="4">
        <v>0</v>
      </c>
      <c r="S189" s="4">
        <v>0</v>
      </c>
      <c r="T189" s="6" t="e">
        <f>J189/I189</f>
        <v>#DIV/0!</v>
      </c>
      <c r="U189" s="6" t="e">
        <f>O189/J189</f>
        <v>#DIV/0!</v>
      </c>
    </row>
    <row r="190" spans="1:21" ht="16.5" hidden="1" customHeight="1" x14ac:dyDescent="0.25">
      <c r="A190" s="20" t="s">
        <v>38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2"/>
    </row>
    <row r="191" spans="1:21" ht="26.25" hidden="1" customHeight="1" x14ac:dyDescent="0.25">
      <c r="A191" s="1" t="s">
        <v>18</v>
      </c>
      <c r="B191" s="1"/>
      <c r="C191" s="1"/>
      <c r="D191" s="4">
        <f t="shared" ref="D191:S191" si="23">D192</f>
        <v>0</v>
      </c>
      <c r="E191" s="4">
        <f t="shared" si="23"/>
        <v>0</v>
      </c>
      <c r="F191" s="4">
        <f t="shared" si="23"/>
        <v>0</v>
      </c>
      <c r="G191" s="4">
        <f t="shared" si="23"/>
        <v>0</v>
      </c>
      <c r="H191" s="4">
        <f t="shared" si="23"/>
        <v>0</v>
      </c>
      <c r="I191" s="4">
        <f t="shared" si="23"/>
        <v>0</v>
      </c>
      <c r="J191" s="4">
        <f t="shared" si="23"/>
        <v>0</v>
      </c>
      <c r="K191" s="4">
        <f t="shared" si="23"/>
        <v>0</v>
      </c>
      <c r="L191" s="4">
        <f t="shared" si="23"/>
        <v>0</v>
      </c>
      <c r="M191" s="4">
        <f t="shared" si="23"/>
        <v>0</v>
      </c>
      <c r="N191" s="4">
        <f t="shared" si="23"/>
        <v>0</v>
      </c>
      <c r="O191" s="4">
        <f t="shared" si="23"/>
        <v>0</v>
      </c>
      <c r="P191" s="4">
        <f t="shared" si="23"/>
        <v>0</v>
      </c>
      <c r="Q191" s="4">
        <f t="shared" si="23"/>
        <v>0</v>
      </c>
      <c r="R191" s="4">
        <f t="shared" si="23"/>
        <v>0</v>
      </c>
      <c r="S191" s="4">
        <f t="shared" si="23"/>
        <v>0</v>
      </c>
      <c r="T191" s="6" t="e">
        <f>J191/I191</f>
        <v>#DIV/0!</v>
      </c>
      <c r="U191" s="6" t="e">
        <f>O191/J191</f>
        <v>#DIV/0!</v>
      </c>
    </row>
    <row r="192" spans="1:21" ht="92.25" hidden="1" customHeight="1" x14ac:dyDescent="0.25">
      <c r="A192" s="1" t="s">
        <v>23</v>
      </c>
      <c r="B192" s="1"/>
      <c r="C192" s="1"/>
      <c r="D192" s="4"/>
      <c r="E192" s="4">
        <v>0</v>
      </c>
      <c r="F192" s="4"/>
      <c r="G192" s="4">
        <v>0</v>
      </c>
      <c r="H192" s="4">
        <v>0</v>
      </c>
      <c r="I192" s="4"/>
      <c r="J192" s="4"/>
      <c r="K192" s="4">
        <v>0</v>
      </c>
      <c r="L192" s="4"/>
      <c r="M192" s="4">
        <v>0</v>
      </c>
      <c r="N192" s="4">
        <v>0</v>
      </c>
      <c r="O192" s="4"/>
      <c r="P192" s="4">
        <v>0</v>
      </c>
      <c r="Q192" s="4"/>
      <c r="R192" s="4">
        <v>0</v>
      </c>
      <c r="S192" s="4">
        <v>0</v>
      </c>
      <c r="T192" s="6" t="e">
        <f>J192/I192</f>
        <v>#DIV/0!</v>
      </c>
      <c r="U192" s="6" t="e">
        <f>O192/J192</f>
        <v>#DIV/0!</v>
      </c>
    </row>
    <row r="193" spans="1:21" ht="63.75" customHeight="1" x14ac:dyDescent="0.25">
      <c r="A193" s="1" t="s">
        <v>43</v>
      </c>
      <c r="B193" s="7" t="s">
        <v>91</v>
      </c>
      <c r="C193" s="7" t="s">
        <v>92</v>
      </c>
      <c r="D193" s="4">
        <f>D197</f>
        <v>3092.4</v>
      </c>
      <c r="E193" s="4"/>
      <c r="F193" s="4">
        <f>F197</f>
        <v>3092.4</v>
      </c>
      <c r="G193" s="4"/>
      <c r="H193" s="4"/>
      <c r="I193" s="4">
        <f>I197</f>
        <v>626.79999999999995</v>
      </c>
      <c r="J193" s="4">
        <f>J197</f>
        <v>497.8</v>
      </c>
      <c r="K193" s="4"/>
      <c r="L193" s="4">
        <f>L197</f>
        <v>497.8</v>
      </c>
      <c r="M193" s="4"/>
      <c r="N193" s="4"/>
      <c r="O193" s="4">
        <f>O197</f>
        <v>497.8</v>
      </c>
      <c r="P193" s="4"/>
      <c r="Q193" s="4">
        <f>Q197</f>
        <v>497.8</v>
      </c>
      <c r="R193" s="4"/>
      <c r="S193" s="4"/>
      <c r="T193" s="6">
        <f>J193/I193</f>
        <v>0.79419272495213789</v>
      </c>
      <c r="U193" s="6">
        <f>O193/J193</f>
        <v>1</v>
      </c>
    </row>
    <row r="194" spans="1:21" ht="16.5" customHeight="1" x14ac:dyDescent="0.25">
      <c r="A194" s="17" t="s">
        <v>86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9"/>
    </row>
    <row r="195" spans="1:21" ht="27" customHeight="1" x14ac:dyDescent="0.25">
      <c r="A195" s="1" t="s">
        <v>18</v>
      </c>
      <c r="B195" s="1"/>
      <c r="C195" s="1"/>
      <c r="D195" s="4">
        <f>D196+D197</f>
        <v>10092.4</v>
      </c>
      <c r="E195" s="4"/>
      <c r="F195" s="4">
        <f>F196+F197</f>
        <v>10092.4</v>
      </c>
      <c r="G195" s="4"/>
      <c r="H195" s="4"/>
      <c r="I195" s="4">
        <f>I196+I197</f>
        <v>626.79999999999995</v>
      </c>
      <c r="J195" s="4">
        <f>J196+J197</f>
        <v>497.8</v>
      </c>
      <c r="K195" s="4"/>
      <c r="L195" s="4">
        <f>L196+L197</f>
        <v>497.8</v>
      </c>
      <c r="M195" s="4"/>
      <c r="N195" s="4"/>
      <c r="O195" s="4">
        <f>O196+O197</f>
        <v>497.8</v>
      </c>
      <c r="P195" s="4"/>
      <c r="Q195" s="4">
        <f>Q196+Q197</f>
        <v>497.8</v>
      </c>
      <c r="R195" s="4"/>
      <c r="S195" s="4"/>
      <c r="T195" s="6">
        <f>J195/I195</f>
        <v>0.79419272495213789</v>
      </c>
      <c r="U195" s="6">
        <f>O195/J195</f>
        <v>1</v>
      </c>
    </row>
    <row r="196" spans="1:21" ht="65.25" customHeight="1" x14ac:dyDescent="0.25">
      <c r="A196" s="1" t="s">
        <v>102</v>
      </c>
      <c r="B196" s="7" t="s">
        <v>91</v>
      </c>
      <c r="C196" s="7" t="s">
        <v>92</v>
      </c>
      <c r="D196" s="4">
        <v>7000</v>
      </c>
      <c r="E196" s="4"/>
      <c r="F196" s="4">
        <v>7000</v>
      </c>
      <c r="G196" s="4"/>
      <c r="H196" s="4"/>
      <c r="I196" s="4">
        <v>0</v>
      </c>
      <c r="J196" s="4">
        <v>0</v>
      </c>
      <c r="K196" s="4"/>
      <c r="L196" s="4">
        <v>0</v>
      </c>
      <c r="M196" s="4"/>
      <c r="N196" s="4"/>
      <c r="O196" s="4">
        <v>0</v>
      </c>
      <c r="P196" s="4"/>
      <c r="Q196" s="4">
        <v>0</v>
      </c>
      <c r="R196" s="4"/>
      <c r="S196" s="4"/>
      <c r="T196" s="6">
        <v>0</v>
      </c>
      <c r="U196" s="6">
        <v>0</v>
      </c>
    </row>
    <row r="197" spans="1:21" ht="66.75" customHeight="1" x14ac:dyDescent="0.25">
      <c r="A197" s="1" t="s">
        <v>43</v>
      </c>
      <c r="B197" s="7" t="s">
        <v>91</v>
      </c>
      <c r="C197" s="7" t="s">
        <v>92</v>
      </c>
      <c r="D197" s="4">
        <v>3092.4</v>
      </c>
      <c r="E197" s="4"/>
      <c r="F197" s="4">
        <v>3092.4</v>
      </c>
      <c r="G197" s="4"/>
      <c r="H197" s="4"/>
      <c r="I197" s="4">
        <v>626.79999999999995</v>
      </c>
      <c r="J197" s="4">
        <v>497.8</v>
      </c>
      <c r="K197" s="4"/>
      <c r="L197" s="4">
        <v>497.8</v>
      </c>
      <c r="M197" s="4"/>
      <c r="N197" s="4"/>
      <c r="O197" s="4">
        <v>497.8</v>
      </c>
      <c r="P197" s="4"/>
      <c r="Q197" s="4">
        <v>497.8</v>
      </c>
      <c r="R197" s="4"/>
      <c r="S197" s="4"/>
      <c r="T197" s="6">
        <f>J197/I197</f>
        <v>0.79419272495213789</v>
      </c>
      <c r="U197" s="6">
        <f>O197/J197</f>
        <v>1</v>
      </c>
    </row>
    <row r="199" spans="1:21" ht="15" customHeight="1" x14ac:dyDescent="0.25">
      <c r="A199" s="42" t="s">
        <v>104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2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21" x14ac:dyDescent="0.25">
      <c r="A201" s="41" t="s">
        <v>103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9"/>
    </row>
    <row r="202" spans="1:2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21" x14ac:dyDescent="0.25">
      <c r="A203" s="41" t="s">
        <v>40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1:21" x14ac:dyDescent="0.25">
      <c r="A204" t="s">
        <v>87</v>
      </c>
    </row>
  </sheetData>
  <mergeCells count="76">
    <mergeCell ref="A162:U162"/>
    <mergeCell ref="A181:U181"/>
    <mergeCell ref="A168:U168"/>
    <mergeCell ref="A172:U172"/>
    <mergeCell ref="A175:U175"/>
    <mergeCell ref="A178:U178"/>
    <mergeCell ref="A201:J201"/>
    <mergeCell ref="A203:K203"/>
    <mergeCell ref="A190:U190"/>
    <mergeCell ref="A194:U194"/>
    <mergeCell ref="A184:U184"/>
    <mergeCell ref="A187:U187"/>
    <mergeCell ref="A199:P199"/>
    <mergeCell ref="A8:A11"/>
    <mergeCell ref="B8:B11"/>
    <mergeCell ref="C8:C11"/>
    <mergeCell ref="A2:U2"/>
    <mergeCell ref="A3:U3"/>
    <mergeCell ref="A4:U4"/>
    <mergeCell ref="A5:U5"/>
    <mergeCell ref="A6:U6"/>
    <mergeCell ref="U8:U11"/>
    <mergeCell ref="D9:H9"/>
    <mergeCell ref="J9:N9"/>
    <mergeCell ref="O9:S9"/>
    <mergeCell ref="E10:H10"/>
    <mergeCell ref="D8:S8"/>
    <mergeCell ref="T8:T11"/>
    <mergeCell ref="K10:N10"/>
    <mergeCell ref="P10:S10"/>
    <mergeCell ref="I9:I11"/>
    <mergeCell ref="D10:D11"/>
    <mergeCell ref="J10:J11"/>
    <mergeCell ref="O10:O11"/>
    <mergeCell ref="A52:U52"/>
    <mergeCell ref="A13:U13"/>
    <mergeCell ref="A17:U17"/>
    <mergeCell ref="A31:U31"/>
    <mergeCell ref="A34:U34"/>
    <mergeCell ref="A37:U37"/>
    <mergeCell ref="A40:U40"/>
    <mergeCell ref="A43:U43"/>
    <mergeCell ref="A46:U46"/>
    <mergeCell ref="A49:U49"/>
    <mergeCell ref="A82:U82"/>
    <mergeCell ref="A85:U85"/>
    <mergeCell ref="A88:U88"/>
    <mergeCell ref="A55:U55"/>
    <mergeCell ref="A58:U58"/>
    <mergeCell ref="A61:U61"/>
    <mergeCell ref="A64:U64"/>
    <mergeCell ref="A79:U79"/>
    <mergeCell ref="A67:U67"/>
    <mergeCell ref="A76:U76"/>
    <mergeCell ref="A70:U70"/>
    <mergeCell ref="A73:U73"/>
    <mergeCell ref="A91:U91"/>
    <mergeCell ref="A111:U111"/>
    <mergeCell ref="A114:U114"/>
    <mergeCell ref="A117:U117"/>
    <mergeCell ref="A120:U120"/>
    <mergeCell ref="A94:U94"/>
    <mergeCell ref="A102:U102"/>
    <mergeCell ref="A105:U105"/>
    <mergeCell ref="A108:U108"/>
    <mergeCell ref="A123:U123"/>
    <mergeCell ref="A126:U126"/>
    <mergeCell ref="A129:U129"/>
    <mergeCell ref="A132:U132"/>
    <mergeCell ref="A141:U141"/>
    <mergeCell ref="A144:U144"/>
    <mergeCell ref="A147:U147"/>
    <mergeCell ref="A150:U150"/>
    <mergeCell ref="A153:U153"/>
    <mergeCell ref="A159:U159"/>
    <mergeCell ref="A156:U156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Чупрова Наталья Николаевна</cp:lastModifiedBy>
  <cp:lastPrinted>2015-04-15T05:57:34Z</cp:lastPrinted>
  <dcterms:created xsi:type="dcterms:W3CDTF">2014-09-29T10:05:27Z</dcterms:created>
  <dcterms:modified xsi:type="dcterms:W3CDTF">2015-04-15T06:00:17Z</dcterms:modified>
</cp:coreProperties>
</file>